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8BA3B741-D9FD-4CF7-A02B-8EF9FA72B594}" xr6:coauthVersionLast="47" xr6:coauthVersionMax="47" xr10:uidLastSave="{00000000-0000-0000-0000-000000000000}"/>
  <bookViews>
    <workbookView xWindow="-120" yWindow="-120" windowWidth="29040" windowHeight="15840" firstSheet="5" activeTab="11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5"/>
  <c r="C8" i="15"/>
  <c r="C7" i="15"/>
  <c r="C9" i="14"/>
  <c r="E9" i="14"/>
  <c r="K10" i="13"/>
  <c r="K9" i="13"/>
  <c r="K8" i="13"/>
  <c r="G10" i="13"/>
  <c r="G9" i="13"/>
  <c r="G8" i="13"/>
  <c r="I10" i="13"/>
  <c r="E10" i="13"/>
  <c r="Q12" i="12"/>
  <c r="Q9" i="12"/>
  <c r="Q10" i="12"/>
  <c r="Q11" i="12"/>
  <c r="Q8" i="12"/>
  <c r="I9" i="12"/>
  <c r="I10" i="12"/>
  <c r="I11" i="12"/>
  <c r="I8" i="12"/>
  <c r="I12" i="12" s="1"/>
  <c r="O12" i="12"/>
  <c r="M12" i="12"/>
  <c r="K12" i="12"/>
  <c r="G12" i="12"/>
  <c r="E12" i="12"/>
  <c r="C12" i="12"/>
  <c r="I56" i="11"/>
  <c r="C57" i="11"/>
  <c r="E57" i="11"/>
  <c r="G57" i="11"/>
  <c r="M57" i="11"/>
  <c r="O57" i="11"/>
  <c r="Q57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7" i="11" s="1"/>
  <c r="S56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7" i="11" s="1"/>
  <c r="K12" i="11" s="1"/>
  <c r="I53" i="11"/>
  <c r="I54" i="11"/>
  <c r="I55" i="11"/>
  <c r="I8" i="11"/>
  <c r="Q9" i="10"/>
  <c r="Q10" i="10"/>
  <c r="Q11" i="10"/>
  <c r="Q12" i="10"/>
  <c r="Q13" i="10"/>
  <c r="Q14" i="10"/>
  <c r="Q15" i="10"/>
  <c r="Q8" i="10"/>
  <c r="Q16" i="10" s="1"/>
  <c r="I9" i="10"/>
  <c r="I10" i="10"/>
  <c r="I11" i="10"/>
  <c r="I12" i="10"/>
  <c r="I13" i="10"/>
  <c r="I14" i="10"/>
  <c r="I15" i="10"/>
  <c r="I8" i="10"/>
  <c r="I16" i="10" s="1"/>
  <c r="E16" i="10"/>
  <c r="G16" i="10"/>
  <c r="M16" i="10"/>
  <c r="O16" i="10"/>
  <c r="E58" i="9"/>
  <c r="G58" i="9"/>
  <c r="M58" i="9"/>
  <c r="O58" i="9"/>
  <c r="Q8" i="9"/>
  <c r="I1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I9" i="9"/>
  <c r="I10" i="9"/>
  <c r="I11" i="9"/>
  <c r="I12" i="9"/>
  <c r="I13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8" i="9"/>
  <c r="I10" i="8"/>
  <c r="K10" i="8"/>
  <c r="M10" i="8"/>
  <c r="O10" i="8"/>
  <c r="Q10" i="8"/>
  <c r="S10" i="8"/>
  <c r="S11" i="7"/>
  <c r="M11" i="7"/>
  <c r="K12" i="7"/>
  <c r="I12" i="7"/>
  <c r="M12" i="7"/>
  <c r="O12" i="7"/>
  <c r="Q12" i="7"/>
  <c r="S12" i="7"/>
  <c r="S9" i="7"/>
  <c r="S10" i="7"/>
  <c r="S8" i="7"/>
  <c r="M9" i="7"/>
  <c r="M10" i="7"/>
  <c r="M8" i="7"/>
  <c r="S10" i="6"/>
  <c r="K10" i="6"/>
  <c r="M10" i="6"/>
  <c r="O10" i="6"/>
  <c r="Q10" i="6"/>
  <c r="AK13" i="3"/>
  <c r="Q13" i="3"/>
  <c r="S13" i="3"/>
  <c r="W13" i="3"/>
  <c r="AA13" i="3"/>
  <c r="AG13" i="3"/>
  <c r="AI13" i="3"/>
  <c r="Y57" i="1"/>
  <c r="W57" i="1"/>
  <c r="U57" i="1"/>
  <c r="O57" i="1"/>
  <c r="K57" i="1"/>
  <c r="G57" i="1"/>
  <c r="E57" i="1"/>
  <c r="U56" i="11" l="1"/>
  <c r="U52" i="11"/>
  <c r="U44" i="11"/>
  <c r="U24" i="11"/>
  <c r="U9" i="11"/>
  <c r="U32" i="11"/>
  <c r="U16" i="11"/>
  <c r="U48" i="11"/>
  <c r="U40" i="11"/>
  <c r="U36" i="11"/>
  <c r="U28" i="11"/>
  <c r="U20" i="11"/>
  <c r="U12" i="11"/>
  <c r="K40" i="11"/>
  <c r="K55" i="11"/>
  <c r="K51" i="11"/>
  <c r="K47" i="11"/>
  <c r="K43" i="11"/>
  <c r="K39" i="11"/>
  <c r="K31" i="11"/>
  <c r="K15" i="11"/>
  <c r="K8" i="11"/>
  <c r="K54" i="11"/>
  <c r="K50" i="11"/>
  <c r="K46" i="11"/>
  <c r="K42" i="11"/>
  <c r="K37" i="11"/>
  <c r="K27" i="11"/>
  <c r="K11" i="11"/>
  <c r="K56" i="11"/>
  <c r="K52" i="11"/>
  <c r="K48" i="11"/>
  <c r="K44" i="11"/>
  <c r="K33" i="11"/>
  <c r="K19" i="11"/>
  <c r="K9" i="11"/>
  <c r="K53" i="11"/>
  <c r="K49" i="11"/>
  <c r="K45" i="11"/>
  <c r="K41" i="11"/>
  <c r="K35" i="11"/>
  <c r="K23" i="11"/>
  <c r="K38" i="11"/>
  <c r="K34" i="11"/>
  <c r="K30" i="11"/>
  <c r="K26" i="11"/>
  <c r="K22" i="11"/>
  <c r="K18" i="11"/>
  <c r="K14" i="11"/>
  <c r="K10" i="11"/>
  <c r="K29" i="11"/>
  <c r="K25" i="11"/>
  <c r="K21" i="11"/>
  <c r="K17" i="11"/>
  <c r="K13" i="11"/>
  <c r="K36" i="11"/>
  <c r="K32" i="11"/>
  <c r="K28" i="11"/>
  <c r="K24" i="11"/>
  <c r="K20" i="11"/>
  <c r="K16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8" i="11"/>
  <c r="U53" i="11"/>
  <c r="U49" i="11"/>
  <c r="U45" i="11"/>
  <c r="U41" i="11"/>
  <c r="U37" i="11"/>
  <c r="U33" i="11"/>
  <c r="U29" i="11"/>
  <c r="U25" i="11"/>
  <c r="U21" i="11"/>
  <c r="U17" i="11"/>
  <c r="U13" i="11"/>
  <c r="I58" i="9"/>
  <c r="Q58" i="9"/>
  <c r="K57" i="11" l="1"/>
  <c r="U57" i="11"/>
</calcChain>
</file>

<file path=xl/sharedStrings.xml><?xml version="1.0" encoding="utf-8"?>
<sst xmlns="http://schemas.openxmlformats.org/spreadsheetml/2006/main" count="575" uniqueCount="142">
  <si>
    <t>صندوق سرمایه‌گذاری سهامی اهرمی مفید</t>
  </si>
  <si>
    <t>صورت وضعیت پورتفوی</t>
  </si>
  <si>
    <t>برای ماه منتهی به 1401/10/30</t>
  </si>
  <si>
    <t>نام شرکت</t>
  </si>
  <si>
    <t>1401/09/30</t>
  </si>
  <si>
    <t>تغییرات طی دوره</t>
  </si>
  <si>
    <t>1401/10/30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</si>
  <si>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</si>
  <si>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</si>
  <si>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</si>
  <si>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</si>
  <si>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</si>
  <si>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</si>
  <si>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</si>
  <si>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</si>
  <si>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</si>
  <si>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پالایش نفت اصفهان</t>
  </si>
  <si>
    <t>پالایش نفت بندرعباس</t>
  </si>
  <si>
    <t>پتروشیمی پردیس</t>
  </si>
  <si>
    <t>پتروشیمی تندگویان</t>
  </si>
  <si>
    <t>پتروشیمی جم</t>
  </si>
  <si>
    <t>پتروشیمی‌شیراز</t>
  </si>
  <si>
    <t>تولید ژلاتین کپسول ایران</t>
  </si>
  <si>
    <t>داروپخش‌ (هلدینگ‌</t>
  </si>
  <si>
    <t>داروسازی شهید قاضی</t>
  </si>
  <si>
    <t>زغال سنگ پروده طبس</t>
  </si>
  <si>
    <t>س. نفت و گاز و پتروشیمی تأمین</t>
  </si>
  <si>
    <t>سپیدار سیستم آسیا</t>
  </si>
  <si>
    <t>سرمایه گذاری تامین اجتماعی</t>
  </si>
  <si>
    <t>سرمایه گذاری توسعه صنایع سیمان</t>
  </si>
  <si>
    <t>سرمایه گذاری دارویی تامین</t>
  </si>
  <si>
    <t>سرمایه گذاری سیمان تامین</t>
  </si>
  <si>
    <t>سرمایه گذاری صدرتامین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</si>
  <si>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</si>
  <si>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</si>
  <si>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</si>
  <si>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</si>
  <si>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شرکت آهن و فولاد ارفع</t>
  </si>
  <si>
    <t>فجر انرژی خلیج فارس</t>
  </si>
  <si>
    <t>فروسیلیس‌ ایران‌</t>
  </si>
  <si>
    <t>فولاد مبارکه اصفهان</t>
  </si>
  <si>
    <t>فولاد کاوه جنوب کیش</t>
  </si>
  <si>
    <t>گسترش نفت و گاز پارسیان</t>
  </si>
  <si>
    <t>مبین انرژی خلیج فارس</t>
  </si>
  <si>
    <t>معدنی‌ املاح‌  ایران‌</t>
  </si>
  <si>
    <t>نفت سپاهان</t>
  </si>
  <si>
    <t>نفت‌ بهران‌</t>
  </si>
  <si>
    <t>کارخانجات‌داروپخش‌</t>
  </si>
  <si>
    <t>سیمان‌ کرمان‌</t>
  </si>
  <si>
    <t>فولاد آلیاژی ایران</t>
  </si>
  <si>
    <t>داروسازی دانا</t>
  </si>
  <si>
    <t>توسعه خدمات دریایی وبندری سینا</t>
  </si>
  <si>
    <t>توسعه حمل و نقل ریلی پارسیان</t>
  </si>
  <si>
    <t>ح . داروسازی شهید قاضی</t>
  </si>
  <si>
    <t>صنایع فروآلیاژ ایران</t>
  </si>
  <si>
    <t>همکاران سیستم</t>
  </si>
  <si>
    <t>آریان کیمیا تک</t>
  </si>
  <si>
    <t>زعفران0210نگین سحرخیز(پ)</t>
  </si>
  <si>
    <t>گروه‌صنعتی‌سپاهان‌</t>
  </si>
  <si>
    <t>داروسازی‌ اکسیر</t>
  </si>
  <si>
    <t>سرمایه گذاری سبحان</t>
  </si>
  <si>
    <t>زعفران0210نگین طلای سرخ(پ)</t>
  </si>
  <si>
    <t>ح . داروسازی‌ اکسیر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</si>
  <si>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</si>
  <si>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</si>
  <si>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</si>
  <si>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</si>
  <si>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</si>
  <si>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</si>
  <si>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</si>
  <si>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</si>
  <si>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</si>
  <si>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اسنادخزانه-م4بودجه99-011215</t>
  </si>
  <si>
    <t>بله</t>
  </si>
  <si>
    <t>1399/07/23</t>
  </si>
  <si>
    <t>1401/12/15</t>
  </si>
  <si>
    <t>گام بانک صادرات ایران0207</t>
  </si>
  <si>
    <t>1401/04/01</t>
  </si>
  <si>
    <t>1402/07/30</t>
  </si>
  <si>
    <t>مرابحه عام دولت104-ش.خ020303</t>
  </si>
  <si>
    <t>1401/03/03</t>
  </si>
  <si>
    <t>1402/03/03</t>
  </si>
  <si>
    <t>مرابحه عام دولتی64-ش.خ0111</t>
  </si>
  <si>
    <t>1399/10/09</t>
  </si>
  <si>
    <t>1401/11/09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</si>
  <si>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</si>
  <si>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</si>
  <si>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</si>
  <si>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</si>
  <si>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</si>
  <si>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</si>
  <si>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</si>
  <si>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</si>
  <si>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</si>
  <si>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</si>
  <si>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207-8100-16222222-1</t>
  </si>
  <si>
    <t>سپرده کوتاه مدت</t>
  </si>
  <si>
    <t>1401/08/14</t>
  </si>
  <si>
    <t>بانک خاورمیانه آفریقا</t>
  </si>
  <si>
    <t>1009-10-810-707074858</t>
  </si>
  <si>
    <t>1401/03/18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</si>
  <si>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</si>
  <si>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</si>
  <si>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</si>
  <si>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</si>
  <si>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</si>
  <si>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</si>
  <si>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</si>
  <si>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</si>
  <si>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</si>
  <si>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</si>
  <si>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</si>
  <si>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</si>
  <si>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</si>
  <si>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</si>
  <si>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</si>
  <si>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1401/10/13</t>
  </si>
  <si>
    <t>1401/10/28</t>
  </si>
  <si>
    <t>بهای فروش</t>
  </si>
  <si>
    <t>ارزش دفتری</t>
  </si>
  <si>
    <t>سود و زیان ناشی از تغییر قیمت</t>
  </si>
  <si>
    <t>سود و زیان ناشی از فروش</t>
  </si>
  <si>
    <t>ح . کارخانجات‌داروپخش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</si>
  <si>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</si>
  <si>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</si>
  <si>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</si>
  <si>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</si>
  <si>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</si>
  <si>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</si>
  <si>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</si>
  <si>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</si>
  <si>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</si>
  <si>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</si>
  <si>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</si>
  <si>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</si>
  <si>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</si>
  <si>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</si>
  <si>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1401/10/01</t>
  </si>
  <si>
    <t>-</t>
  </si>
  <si>
    <t>سایر درآمدهای تنزیل سود سهام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</si>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</sst>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/>
    </xf>
    <xf numFmtId="0" fontId="2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0"/>
  <sheetViews>
    <sheetView rightToLeft="1" topLeftCell="A40" workbookViewId="0">
      <selection activeCell="Y60" sqref="Y60"/>
    </sheetView>
  </sheetViews>
  <sheetFormatPr defaultRowHeight="24"/>
  <cols>
    <col min="1" max="1" width="38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3" style="1" bestFit="1" customWidth="1"/>
    <col min="16" max="16" width="0.57031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4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1:25" ht="24.75">
      <c r="A6" s="12" t="s">
        <v>3</v>
      </c>
      <c r="C6" s="13" t="s">
        <v>137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5" ht="24.75">
      <c r="A7" s="12" t="s">
        <v>3</v>
      </c>
      <c r="C7" s="12" t="s">
        <v>7</v>
      </c>
      <c r="E7" s="12" t="s">
        <v>8</v>
      </c>
      <c r="G7" s="12" t="s">
        <v>9</v>
      </c>
      <c r="I7" s="13" t="s">
        <v>10</v>
      </c>
      <c r="J7" s="13" t="s">
        <v>10</v>
      </c>
      <c r="K7" s="13" t="s">
        <v>10</v>
      </c>
      <c r="M7" s="13" t="s">
        <v>11</v>
      </c>
      <c r="N7" s="13" t="s">
        <v>11</v>
      </c>
      <c r="O7" s="13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4.75">
      <c r="A8" s="13" t="s">
        <v>3</v>
      </c>
      <c r="C8" s="13" t="s">
        <v>7</v>
      </c>
      <c r="E8" s="13" t="s">
        <v>8</v>
      </c>
      <c r="G8" s="13" t="s">
        <v>9</v>
      </c>
      <c r="I8" s="13" t="s">
        <v>7</v>
      </c>
      <c r="K8" s="13" t="s">
        <v>8</v>
      </c>
      <c r="M8" s="13" t="s">
        <v>7</v>
      </c>
      <c r="O8" s="13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5">
      <c r="A9" s="1" t="s">
        <v>15</v>
      </c>
      <c r="C9" s="7">
        <v>25000000</v>
      </c>
      <c r="D9" s="7"/>
      <c r="E9" s="7">
        <v>104096511846</v>
      </c>
      <c r="F9" s="7"/>
      <c r="G9" s="7">
        <v>103878225000</v>
      </c>
      <c r="H9" s="7"/>
      <c r="I9" s="7">
        <v>30851390</v>
      </c>
      <c r="J9" s="7"/>
      <c r="K9" s="7">
        <v>133397274565</v>
      </c>
      <c r="L9" s="7"/>
      <c r="M9" s="7">
        <v>0</v>
      </c>
      <c r="N9" s="7"/>
      <c r="O9" s="7">
        <v>0</v>
      </c>
      <c r="P9" s="7"/>
      <c r="Q9" s="7">
        <v>55851390</v>
      </c>
      <c r="R9" s="7"/>
      <c r="S9" s="7">
        <v>4374</v>
      </c>
      <c r="T9" s="7"/>
      <c r="U9" s="7">
        <v>237493786411</v>
      </c>
      <c r="V9" s="7"/>
      <c r="W9" s="7">
        <v>242840430679.83301</v>
      </c>
      <c r="X9" s="7"/>
      <c r="Y9" s="9">
        <v>1.791486885589447E-2</v>
      </c>
    </row>
    <row r="10" spans="1:25">
      <c r="A10" s="1" t="s">
        <v>16</v>
      </c>
      <c r="C10" s="7">
        <v>47400000</v>
      </c>
      <c r="D10" s="7"/>
      <c r="E10" s="7">
        <v>341917907807</v>
      </c>
      <c r="F10" s="7"/>
      <c r="G10" s="7">
        <v>338307024600</v>
      </c>
      <c r="H10" s="7"/>
      <c r="I10" s="7">
        <v>19235855</v>
      </c>
      <c r="J10" s="7"/>
      <c r="K10" s="7">
        <v>148379677913</v>
      </c>
      <c r="L10" s="7"/>
      <c r="M10" s="7">
        <v>0</v>
      </c>
      <c r="N10" s="7"/>
      <c r="O10" s="7">
        <v>0</v>
      </c>
      <c r="P10" s="7"/>
      <c r="Q10" s="7">
        <v>66635855</v>
      </c>
      <c r="R10" s="7"/>
      <c r="S10" s="7">
        <v>7960</v>
      </c>
      <c r="T10" s="7"/>
      <c r="U10" s="7">
        <v>490297585720</v>
      </c>
      <c r="V10" s="7"/>
      <c r="W10" s="7">
        <v>527265398435.48999</v>
      </c>
      <c r="X10" s="7"/>
      <c r="Y10" s="9">
        <v>3.8897519818997729E-2</v>
      </c>
    </row>
    <row r="11" spans="1:25">
      <c r="A11" s="1" t="s">
        <v>17</v>
      </c>
      <c r="C11" s="7">
        <v>22017678</v>
      </c>
      <c r="D11" s="7"/>
      <c r="E11" s="7">
        <v>208264965003</v>
      </c>
      <c r="F11" s="7"/>
      <c r="G11" s="7">
        <v>196761188614.94101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22017678</v>
      </c>
      <c r="R11" s="7"/>
      <c r="S11" s="7">
        <v>9700</v>
      </c>
      <c r="T11" s="7"/>
      <c r="U11" s="7">
        <v>208264965003</v>
      </c>
      <c r="V11" s="7"/>
      <c r="W11" s="7">
        <v>212300726314.23001</v>
      </c>
      <c r="X11" s="7"/>
      <c r="Y11" s="9">
        <v>1.5661888176046742E-2</v>
      </c>
    </row>
    <row r="12" spans="1:25">
      <c r="A12" s="1" t="s">
        <v>18</v>
      </c>
      <c r="C12" s="7">
        <v>1156430</v>
      </c>
      <c r="D12" s="7"/>
      <c r="E12" s="7">
        <v>231058312833</v>
      </c>
      <c r="F12" s="7"/>
      <c r="G12" s="7">
        <v>219460445694.76501</v>
      </c>
      <c r="H12" s="7"/>
      <c r="I12" s="7">
        <v>254081</v>
      </c>
      <c r="J12" s="7"/>
      <c r="K12" s="7">
        <v>41705547405</v>
      </c>
      <c r="L12" s="7"/>
      <c r="M12" s="7">
        <v>0</v>
      </c>
      <c r="N12" s="7"/>
      <c r="O12" s="7">
        <v>0</v>
      </c>
      <c r="P12" s="7"/>
      <c r="Q12" s="7">
        <v>1410511</v>
      </c>
      <c r="R12" s="7"/>
      <c r="S12" s="7">
        <v>156790</v>
      </c>
      <c r="T12" s="7"/>
      <c r="U12" s="7">
        <v>272763860238</v>
      </c>
      <c r="V12" s="7"/>
      <c r="W12" s="7">
        <v>219838153272.84399</v>
      </c>
      <c r="X12" s="7"/>
      <c r="Y12" s="9">
        <v>1.621794062207655E-2</v>
      </c>
    </row>
    <row r="13" spans="1:25">
      <c r="A13" s="1" t="s">
        <v>19</v>
      </c>
      <c r="C13" s="7">
        <v>15410000</v>
      </c>
      <c r="D13" s="7"/>
      <c r="E13" s="7">
        <v>157811810685</v>
      </c>
      <c r="F13" s="7"/>
      <c r="G13" s="7">
        <v>158697696780</v>
      </c>
      <c r="H13" s="7"/>
      <c r="I13" s="7">
        <v>7444701</v>
      </c>
      <c r="J13" s="7"/>
      <c r="K13" s="7">
        <v>85764442970</v>
      </c>
      <c r="L13" s="7"/>
      <c r="M13" s="7">
        <v>0</v>
      </c>
      <c r="N13" s="7"/>
      <c r="O13" s="7">
        <v>0</v>
      </c>
      <c r="P13" s="7"/>
      <c r="Q13" s="7">
        <v>22854701</v>
      </c>
      <c r="R13" s="7"/>
      <c r="S13" s="7">
        <v>12660</v>
      </c>
      <c r="T13" s="7"/>
      <c r="U13" s="7">
        <v>243576253655</v>
      </c>
      <c r="V13" s="7"/>
      <c r="W13" s="7">
        <v>287618938597.77301</v>
      </c>
      <c r="X13" s="7"/>
      <c r="Y13" s="9">
        <v>2.1218277166721301E-2</v>
      </c>
    </row>
    <row r="14" spans="1:25">
      <c r="A14" s="1" t="s">
        <v>20</v>
      </c>
      <c r="C14" s="7">
        <v>9344095</v>
      </c>
      <c r="D14" s="7"/>
      <c r="E14" s="7">
        <v>306467973088</v>
      </c>
      <c r="F14" s="7"/>
      <c r="G14" s="7">
        <v>306520421946.75</v>
      </c>
      <c r="H14" s="7"/>
      <c r="I14" s="7">
        <v>1560586</v>
      </c>
      <c r="J14" s="7"/>
      <c r="K14" s="7">
        <v>56099694705</v>
      </c>
      <c r="L14" s="7"/>
      <c r="M14" s="7">
        <v>0</v>
      </c>
      <c r="N14" s="7"/>
      <c r="O14" s="7">
        <v>0</v>
      </c>
      <c r="P14" s="7"/>
      <c r="Q14" s="7">
        <v>10904681</v>
      </c>
      <c r="R14" s="7"/>
      <c r="S14" s="7">
        <v>38000</v>
      </c>
      <c r="T14" s="7"/>
      <c r="U14" s="7">
        <v>362567667793</v>
      </c>
      <c r="V14" s="7"/>
      <c r="W14" s="7">
        <v>411912329625.90002</v>
      </c>
      <c r="X14" s="7"/>
      <c r="Y14" s="9">
        <v>3.0387672039270525E-2</v>
      </c>
    </row>
    <row r="15" spans="1:25">
      <c r="A15" s="1" t="s">
        <v>21</v>
      </c>
      <c r="C15" s="7">
        <v>3941318</v>
      </c>
      <c r="D15" s="7"/>
      <c r="E15" s="7">
        <v>304953084548</v>
      </c>
      <c r="F15" s="7"/>
      <c r="G15" s="7">
        <v>293134820754.078</v>
      </c>
      <c r="H15" s="7"/>
      <c r="I15" s="7">
        <v>2051433</v>
      </c>
      <c r="J15" s="7"/>
      <c r="K15" s="7">
        <v>161569253268</v>
      </c>
      <c r="L15" s="7"/>
      <c r="M15" s="7">
        <v>0</v>
      </c>
      <c r="N15" s="7"/>
      <c r="O15" s="7">
        <v>0</v>
      </c>
      <c r="P15" s="7"/>
      <c r="Q15" s="7">
        <v>5992751</v>
      </c>
      <c r="R15" s="7"/>
      <c r="S15" s="7">
        <v>76920</v>
      </c>
      <c r="T15" s="7"/>
      <c r="U15" s="7">
        <v>466522337816</v>
      </c>
      <c r="V15" s="7"/>
      <c r="W15" s="7">
        <v>458219680598.82599</v>
      </c>
      <c r="X15" s="7"/>
      <c r="Y15" s="9">
        <v>3.3803866440760444E-2</v>
      </c>
    </row>
    <row r="16" spans="1:25">
      <c r="A16" s="1" t="s">
        <v>22</v>
      </c>
      <c r="C16" s="7">
        <v>2934005</v>
      </c>
      <c r="D16" s="7"/>
      <c r="E16" s="7">
        <v>150691230102</v>
      </c>
      <c r="F16" s="7"/>
      <c r="G16" s="7">
        <v>154868681290.27499</v>
      </c>
      <c r="H16" s="7"/>
      <c r="I16" s="7">
        <v>634120</v>
      </c>
      <c r="J16" s="7"/>
      <c r="K16" s="7">
        <v>37141746464</v>
      </c>
      <c r="L16" s="7"/>
      <c r="M16" s="7">
        <v>0</v>
      </c>
      <c r="N16" s="7"/>
      <c r="O16" s="7">
        <v>0</v>
      </c>
      <c r="P16" s="7"/>
      <c r="Q16" s="7">
        <v>3568125</v>
      </c>
      <c r="R16" s="7"/>
      <c r="S16" s="7">
        <v>69000</v>
      </c>
      <c r="T16" s="7"/>
      <c r="U16" s="7">
        <v>187832976566</v>
      </c>
      <c r="V16" s="7"/>
      <c r="W16" s="7">
        <v>244735731281.25</v>
      </c>
      <c r="X16" s="7"/>
      <c r="Y16" s="9">
        <v>1.8054689319982057E-2</v>
      </c>
    </row>
    <row r="17" spans="1:25">
      <c r="A17" s="1" t="s">
        <v>23</v>
      </c>
      <c r="C17" s="7">
        <v>251054</v>
      </c>
      <c r="D17" s="7"/>
      <c r="E17" s="7">
        <v>8785334657</v>
      </c>
      <c r="F17" s="7"/>
      <c r="G17" s="7">
        <v>9021602267.5049992</v>
      </c>
      <c r="H17" s="7"/>
      <c r="I17" s="7">
        <v>395539</v>
      </c>
      <c r="J17" s="7"/>
      <c r="K17" s="7">
        <v>14991573192</v>
      </c>
      <c r="L17" s="7"/>
      <c r="M17" s="7">
        <v>0</v>
      </c>
      <c r="N17" s="7"/>
      <c r="O17" s="7">
        <v>0</v>
      </c>
      <c r="P17" s="7"/>
      <c r="Q17" s="7">
        <v>646593</v>
      </c>
      <c r="R17" s="7"/>
      <c r="S17" s="7">
        <v>40580</v>
      </c>
      <c r="T17" s="7"/>
      <c r="U17" s="7">
        <v>23776907849</v>
      </c>
      <c r="V17" s="7"/>
      <c r="W17" s="7">
        <v>26082623413.556999</v>
      </c>
      <c r="X17" s="7"/>
      <c r="Y17" s="9">
        <v>1.9241720851978417E-3</v>
      </c>
    </row>
    <row r="18" spans="1:25">
      <c r="A18" s="1" t="s">
        <v>24</v>
      </c>
      <c r="C18" s="7">
        <v>625292</v>
      </c>
      <c r="D18" s="7"/>
      <c r="E18" s="7">
        <v>10035381761</v>
      </c>
      <c r="F18" s="7"/>
      <c r="G18" s="7">
        <v>9994869922.6079998</v>
      </c>
      <c r="H18" s="7"/>
      <c r="I18" s="7">
        <v>5040486</v>
      </c>
      <c r="J18" s="7"/>
      <c r="K18" s="7">
        <v>26976626970</v>
      </c>
      <c r="L18" s="7"/>
      <c r="M18" s="7">
        <v>0</v>
      </c>
      <c r="N18" s="7"/>
      <c r="O18" s="7">
        <v>0</v>
      </c>
      <c r="P18" s="7"/>
      <c r="Q18" s="7">
        <v>5665778</v>
      </c>
      <c r="R18" s="7"/>
      <c r="S18" s="7">
        <v>18860</v>
      </c>
      <c r="T18" s="7"/>
      <c r="U18" s="7">
        <v>96030265024</v>
      </c>
      <c r="V18" s="7"/>
      <c r="W18" s="7">
        <v>106220776470.174</v>
      </c>
      <c r="X18" s="7"/>
      <c r="Y18" s="9">
        <v>7.8361386318875435E-3</v>
      </c>
    </row>
    <row r="19" spans="1:25">
      <c r="A19" s="1" t="s">
        <v>25</v>
      </c>
      <c r="C19" s="7">
        <v>5537558</v>
      </c>
      <c r="D19" s="7"/>
      <c r="E19" s="7">
        <v>100961085202</v>
      </c>
      <c r="F19" s="7"/>
      <c r="G19" s="7">
        <v>100899492683.067</v>
      </c>
      <c r="H19" s="7"/>
      <c r="I19" s="7">
        <v>6272022</v>
      </c>
      <c r="J19" s="7"/>
      <c r="K19" s="7">
        <v>125241567025</v>
      </c>
      <c r="L19" s="7"/>
      <c r="M19" s="7">
        <v>0</v>
      </c>
      <c r="N19" s="7"/>
      <c r="O19" s="7">
        <v>0</v>
      </c>
      <c r="P19" s="7"/>
      <c r="Q19" s="7">
        <v>11809580</v>
      </c>
      <c r="R19" s="7"/>
      <c r="S19" s="7">
        <v>20350</v>
      </c>
      <c r="T19" s="7"/>
      <c r="U19" s="7">
        <v>226202652227</v>
      </c>
      <c r="V19" s="7"/>
      <c r="W19" s="7">
        <v>238895019529.64999</v>
      </c>
      <c r="X19" s="7"/>
      <c r="Y19" s="9">
        <v>1.7623807259848707E-2</v>
      </c>
    </row>
    <row r="20" spans="1:25">
      <c r="A20" s="1" t="s">
        <v>26</v>
      </c>
      <c r="C20" s="7">
        <v>9223616</v>
      </c>
      <c r="D20" s="7"/>
      <c r="E20" s="7">
        <v>105051409563</v>
      </c>
      <c r="F20" s="7"/>
      <c r="G20" s="7">
        <v>112317009688.8</v>
      </c>
      <c r="H20" s="7"/>
      <c r="I20" s="7">
        <v>3548018</v>
      </c>
      <c r="J20" s="7"/>
      <c r="K20" s="7">
        <v>48176182684</v>
      </c>
      <c r="L20" s="7"/>
      <c r="M20" s="7">
        <v>0</v>
      </c>
      <c r="N20" s="7"/>
      <c r="O20" s="7">
        <v>0</v>
      </c>
      <c r="P20" s="7"/>
      <c r="Q20" s="7">
        <v>12771634</v>
      </c>
      <c r="R20" s="7"/>
      <c r="S20" s="7">
        <v>13400</v>
      </c>
      <c r="T20" s="7"/>
      <c r="U20" s="7">
        <v>153227592247</v>
      </c>
      <c r="V20" s="7"/>
      <c r="W20" s="7">
        <v>170121613221.17999</v>
      </c>
      <c r="X20" s="7"/>
      <c r="Y20" s="9">
        <v>1.2550242897686243E-2</v>
      </c>
    </row>
    <row r="21" spans="1:25">
      <c r="A21" s="1" t="s">
        <v>27</v>
      </c>
      <c r="C21" s="7">
        <v>6658104</v>
      </c>
      <c r="D21" s="7"/>
      <c r="E21" s="7">
        <v>141379164430</v>
      </c>
      <c r="F21" s="7"/>
      <c r="G21" s="7">
        <v>145937666600.45999</v>
      </c>
      <c r="H21" s="7"/>
      <c r="I21" s="7">
        <v>2252692</v>
      </c>
      <c r="J21" s="7"/>
      <c r="K21" s="7">
        <v>54618472688</v>
      </c>
      <c r="L21" s="7"/>
      <c r="M21" s="7">
        <v>0</v>
      </c>
      <c r="N21" s="7"/>
      <c r="O21" s="7">
        <v>0</v>
      </c>
      <c r="P21" s="7"/>
      <c r="Q21" s="7">
        <v>8910796</v>
      </c>
      <c r="R21" s="7"/>
      <c r="S21" s="7">
        <v>26150</v>
      </c>
      <c r="T21" s="7"/>
      <c r="U21" s="7">
        <v>195997637118</v>
      </c>
      <c r="V21" s="7"/>
      <c r="W21" s="7">
        <v>231630862373.37</v>
      </c>
      <c r="X21" s="7"/>
      <c r="Y21" s="9">
        <v>1.7087914523869589E-2</v>
      </c>
    </row>
    <row r="22" spans="1:25">
      <c r="A22" s="1" t="s">
        <v>28</v>
      </c>
      <c r="C22" s="7">
        <v>230000000</v>
      </c>
      <c r="D22" s="7"/>
      <c r="E22" s="7">
        <v>197919264864</v>
      </c>
      <c r="F22" s="7"/>
      <c r="G22" s="7">
        <v>209197822500</v>
      </c>
      <c r="H22" s="7"/>
      <c r="I22" s="7">
        <v>400000</v>
      </c>
      <c r="J22" s="7"/>
      <c r="K22" s="7">
        <v>382754859</v>
      </c>
      <c r="L22" s="7"/>
      <c r="M22" s="7">
        <v>0</v>
      </c>
      <c r="N22" s="7"/>
      <c r="O22" s="7">
        <v>0</v>
      </c>
      <c r="P22" s="7"/>
      <c r="Q22" s="7">
        <v>230400000</v>
      </c>
      <c r="R22" s="7"/>
      <c r="S22" s="7">
        <v>1086</v>
      </c>
      <c r="T22" s="7"/>
      <c r="U22" s="7">
        <v>198302019723</v>
      </c>
      <c r="V22" s="7"/>
      <c r="W22" s="7">
        <v>248725624320</v>
      </c>
      <c r="X22" s="7"/>
      <c r="Y22" s="9">
        <v>1.8349032442081404E-2</v>
      </c>
    </row>
    <row r="23" spans="1:25">
      <c r="A23" s="1" t="s">
        <v>29</v>
      </c>
      <c r="C23" s="7">
        <v>8822484</v>
      </c>
      <c r="D23" s="7"/>
      <c r="E23" s="7">
        <v>66442358142</v>
      </c>
      <c r="F23" s="7"/>
      <c r="G23" s="7">
        <v>70159921761.600006</v>
      </c>
      <c r="H23" s="7"/>
      <c r="I23" s="7">
        <v>10293404</v>
      </c>
      <c r="J23" s="7"/>
      <c r="K23" s="7">
        <v>90262224903</v>
      </c>
      <c r="L23" s="7"/>
      <c r="M23" s="7">
        <v>0</v>
      </c>
      <c r="N23" s="7"/>
      <c r="O23" s="7">
        <v>0</v>
      </c>
      <c r="P23" s="7"/>
      <c r="Q23" s="7">
        <v>19115888</v>
      </c>
      <c r="R23" s="7"/>
      <c r="S23" s="7">
        <v>10140</v>
      </c>
      <c r="T23" s="7"/>
      <c r="U23" s="7">
        <v>156704583045</v>
      </c>
      <c r="V23" s="7"/>
      <c r="W23" s="7">
        <v>192681785449.29599</v>
      </c>
      <c r="X23" s="7"/>
      <c r="Y23" s="9">
        <v>1.4214556067044555E-2</v>
      </c>
    </row>
    <row r="24" spans="1:25">
      <c r="A24" s="1" t="s">
        <v>30</v>
      </c>
      <c r="C24" s="7">
        <v>13883603</v>
      </c>
      <c r="D24" s="7"/>
      <c r="E24" s="7">
        <v>260393988053</v>
      </c>
      <c r="F24" s="7"/>
      <c r="G24" s="7">
        <v>282920409024.07501</v>
      </c>
      <c r="H24" s="7"/>
      <c r="I24" s="7">
        <v>7917693</v>
      </c>
      <c r="J24" s="7"/>
      <c r="K24" s="7">
        <v>175305649926</v>
      </c>
      <c r="L24" s="7"/>
      <c r="M24" s="7">
        <v>0</v>
      </c>
      <c r="N24" s="7"/>
      <c r="O24" s="7">
        <v>0</v>
      </c>
      <c r="P24" s="7"/>
      <c r="Q24" s="7">
        <v>21801296</v>
      </c>
      <c r="R24" s="7"/>
      <c r="S24" s="7">
        <v>26280</v>
      </c>
      <c r="T24" s="7"/>
      <c r="U24" s="7">
        <v>435699637979</v>
      </c>
      <c r="V24" s="7"/>
      <c r="W24" s="7">
        <v>569529077429.66394</v>
      </c>
      <c r="X24" s="7"/>
      <c r="Y24" s="9">
        <v>4.2015403708548608E-2</v>
      </c>
    </row>
    <row r="25" spans="1:25">
      <c r="A25" s="1" t="s">
        <v>31</v>
      </c>
      <c r="C25" s="7">
        <v>6947916</v>
      </c>
      <c r="D25" s="7"/>
      <c r="E25" s="7">
        <v>64057902560</v>
      </c>
      <c r="F25" s="7"/>
      <c r="G25" s="7">
        <v>67822575336.036003</v>
      </c>
      <c r="H25" s="7"/>
      <c r="I25" s="7">
        <v>1873828</v>
      </c>
      <c r="J25" s="7"/>
      <c r="K25" s="7">
        <v>20087891853</v>
      </c>
      <c r="L25" s="7"/>
      <c r="M25" s="7">
        <v>0</v>
      </c>
      <c r="N25" s="7"/>
      <c r="O25" s="7">
        <v>0</v>
      </c>
      <c r="P25" s="7"/>
      <c r="Q25" s="7">
        <v>8821744</v>
      </c>
      <c r="R25" s="7"/>
      <c r="S25" s="7">
        <v>11080</v>
      </c>
      <c r="T25" s="7"/>
      <c r="U25" s="7">
        <v>84145794413</v>
      </c>
      <c r="V25" s="7"/>
      <c r="W25" s="7">
        <v>97163341225.056</v>
      </c>
      <c r="X25" s="7"/>
      <c r="Y25" s="9">
        <v>7.1679518553578276E-3</v>
      </c>
    </row>
    <row r="26" spans="1:25">
      <c r="A26" s="1" t="s">
        <v>32</v>
      </c>
      <c r="C26" s="7">
        <v>25991786</v>
      </c>
      <c r="D26" s="7"/>
      <c r="E26" s="7">
        <v>244831825456</v>
      </c>
      <c r="F26" s="7"/>
      <c r="G26" s="7">
        <v>270514802123.45099</v>
      </c>
      <c r="H26" s="7"/>
      <c r="I26" s="7">
        <v>5270607</v>
      </c>
      <c r="J26" s="7"/>
      <c r="K26" s="7">
        <v>62080720070</v>
      </c>
      <c r="L26" s="7"/>
      <c r="M26" s="7">
        <v>0</v>
      </c>
      <c r="N26" s="7"/>
      <c r="O26" s="7">
        <v>0</v>
      </c>
      <c r="P26" s="7"/>
      <c r="Q26" s="7">
        <v>31262393</v>
      </c>
      <c r="R26" s="7"/>
      <c r="S26" s="7">
        <v>12400</v>
      </c>
      <c r="T26" s="7"/>
      <c r="U26" s="7">
        <v>306912545526</v>
      </c>
      <c r="V26" s="7"/>
      <c r="W26" s="7">
        <v>385347133844.46002</v>
      </c>
      <c r="X26" s="7"/>
      <c r="Y26" s="9">
        <v>2.8427899536712608E-2</v>
      </c>
    </row>
    <row r="27" spans="1:25">
      <c r="A27" s="1" t="s">
        <v>33</v>
      </c>
      <c r="C27" s="7">
        <v>23779878</v>
      </c>
      <c r="D27" s="7"/>
      <c r="E27" s="7">
        <v>288184854628</v>
      </c>
      <c r="F27" s="7"/>
      <c r="G27" s="7">
        <v>308244575945.73602</v>
      </c>
      <c r="H27" s="7"/>
      <c r="I27" s="7">
        <v>4192456</v>
      </c>
      <c r="J27" s="7"/>
      <c r="K27" s="7">
        <v>58958374983</v>
      </c>
      <c r="L27" s="7"/>
      <c r="M27" s="7">
        <v>0</v>
      </c>
      <c r="N27" s="7"/>
      <c r="O27" s="7">
        <v>0</v>
      </c>
      <c r="P27" s="7"/>
      <c r="Q27" s="7">
        <v>27972334</v>
      </c>
      <c r="R27" s="7"/>
      <c r="S27" s="7">
        <v>14830</v>
      </c>
      <c r="T27" s="7"/>
      <c r="U27" s="7">
        <v>347143229611</v>
      </c>
      <c r="V27" s="7"/>
      <c r="W27" s="7">
        <v>412361476426.341</v>
      </c>
      <c r="X27" s="7"/>
      <c r="Y27" s="9">
        <v>3.0420806579529818E-2</v>
      </c>
    </row>
    <row r="28" spans="1:25">
      <c r="A28" s="1" t="s">
        <v>34</v>
      </c>
      <c r="C28" s="7">
        <v>46273357</v>
      </c>
      <c r="D28" s="7"/>
      <c r="E28" s="7">
        <v>743395559289</v>
      </c>
      <c r="F28" s="7"/>
      <c r="G28" s="7">
        <v>813245179697.02795</v>
      </c>
      <c r="H28" s="7"/>
      <c r="I28" s="7">
        <v>17906518</v>
      </c>
      <c r="J28" s="7"/>
      <c r="K28" s="7">
        <v>340217679233</v>
      </c>
      <c r="L28" s="7"/>
      <c r="M28" s="7">
        <v>0</v>
      </c>
      <c r="N28" s="7"/>
      <c r="O28" s="7">
        <v>0</v>
      </c>
      <c r="P28" s="7"/>
      <c r="Q28" s="7">
        <v>64179875</v>
      </c>
      <c r="R28" s="7"/>
      <c r="S28" s="7">
        <v>18730</v>
      </c>
      <c r="T28" s="7"/>
      <c r="U28" s="7">
        <v>1083613238522</v>
      </c>
      <c r="V28" s="7"/>
      <c r="W28" s="7">
        <v>1194936628850.4399</v>
      </c>
      <c r="X28" s="7"/>
      <c r="Y28" s="9">
        <v>8.8153084463863371E-2</v>
      </c>
    </row>
    <row r="29" spans="1:25">
      <c r="A29" s="1" t="s">
        <v>35</v>
      </c>
      <c r="C29" s="7">
        <v>17751999</v>
      </c>
      <c r="D29" s="7"/>
      <c r="E29" s="7">
        <v>219600579182</v>
      </c>
      <c r="F29" s="7"/>
      <c r="G29" s="7">
        <v>234167391020.957</v>
      </c>
      <c r="H29" s="7"/>
      <c r="I29" s="7">
        <v>4257388</v>
      </c>
      <c r="J29" s="7"/>
      <c r="K29" s="7">
        <v>59969080252</v>
      </c>
      <c r="L29" s="7"/>
      <c r="M29" s="7">
        <v>0</v>
      </c>
      <c r="N29" s="7"/>
      <c r="O29" s="7">
        <v>0</v>
      </c>
      <c r="P29" s="7"/>
      <c r="Q29" s="7">
        <v>22009387</v>
      </c>
      <c r="R29" s="7"/>
      <c r="S29" s="7">
        <v>14250</v>
      </c>
      <c r="T29" s="7"/>
      <c r="U29" s="7">
        <v>279569659434</v>
      </c>
      <c r="V29" s="7"/>
      <c r="W29" s="7">
        <v>311767643849.737</v>
      </c>
      <c r="X29" s="7"/>
      <c r="Y29" s="9">
        <v>2.2999779886089162E-2</v>
      </c>
    </row>
    <row r="30" spans="1:25">
      <c r="A30" s="1" t="s">
        <v>36</v>
      </c>
      <c r="C30" s="7">
        <v>6660647</v>
      </c>
      <c r="D30" s="7"/>
      <c r="E30" s="7">
        <v>160462033420</v>
      </c>
      <c r="F30" s="7"/>
      <c r="G30" s="7">
        <v>193797142720.745</v>
      </c>
      <c r="H30" s="7"/>
      <c r="I30" s="7">
        <v>12507</v>
      </c>
      <c r="J30" s="7"/>
      <c r="K30" s="7">
        <v>393563843</v>
      </c>
      <c r="L30" s="7"/>
      <c r="M30" s="7">
        <v>0</v>
      </c>
      <c r="N30" s="7"/>
      <c r="O30" s="7">
        <v>0</v>
      </c>
      <c r="P30" s="7"/>
      <c r="Q30" s="7">
        <v>6673154</v>
      </c>
      <c r="R30" s="7"/>
      <c r="S30" s="7">
        <v>32630</v>
      </c>
      <c r="T30" s="7"/>
      <c r="U30" s="7">
        <v>160855597263</v>
      </c>
      <c r="V30" s="7"/>
      <c r="W30" s="7">
        <v>216449432180.63101</v>
      </c>
      <c r="X30" s="7"/>
      <c r="Y30" s="9">
        <v>1.5967947267237548E-2</v>
      </c>
    </row>
    <row r="31" spans="1:25">
      <c r="A31" s="1" t="s">
        <v>37</v>
      </c>
      <c r="C31" s="7">
        <v>20021037</v>
      </c>
      <c r="D31" s="7"/>
      <c r="E31" s="7">
        <v>279043024864</v>
      </c>
      <c r="F31" s="7"/>
      <c r="G31" s="7">
        <v>311663939255.45099</v>
      </c>
      <c r="H31" s="7"/>
      <c r="I31" s="7">
        <v>6110622</v>
      </c>
      <c r="J31" s="7"/>
      <c r="K31" s="7">
        <v>104731239443</v>
      </c>
      <c r="L31" s="7"/>
      <c r="M31" s="7">
        <v>0</v>
      </c>
      <c r="N31" s="7"/>
      <c r="O31" s="7">
        <v>0</v>
      </c>
      <c r="P31" s="7"/>
      <c r="Q31" s="7">
        <v>26131659</v>
      </c>
      <c r="R31" s="7"/>
      <c r="S31" s="7">
        <v>18140</v>
      </c>
      <c r="T31" s="7"/>
      <c r="U31" s="7">
        <v>383774264307</v>
      </c>
      <c r="V31" s="7"/>
      <c r="W31" s="7">
        <v>471207825909.15302</v>
      </c>
      <c r="X31" s="7"/>
      <c r="Y31" s="9">
        <v>3.4762030282194989E-2</v>
      </c>
    </row>
    <row r="32" spans="1:25">
      <c r="A32" s="1" t="s">
        <v>38</v>
      </c>
      <c r="C32" s="7">
        <v>11247453</v>
      </c>
      <c r="D32" s="7"/>
      <c r="E32" s="7">
        <v>186885809861</v>
      </c>
      <c r="F32" s="7"/>
      <c r="G32" s="7">
        <v>209075923241.95499</v>
      </c>
      <c r="H32" s="7"/>
      <c r="I32" s="7">
        <v>7054064</v>
      </c>
      <c r="J32" s="7"/>
      <c r="K32" s="7">
        <v>145857591054</v>
      </c>
      <c r="L32" s="7"/>
      <c r="M32" s="7">
        <v>0</v>
      </c>
      <c r="N32" s="7"/>
      <c r="O32" s="7">
        <v>0</v>
      </c>
      <c r="P32" s="7"/>
      <c r="Q32" s="7">
        <v>18301517</v>
      </c>
      <c r="R32" s="7"/>
      <c r="S32" s="7">
        <v>21320</v>
      </c>
      <c r="T32" s="7"/>
      <c r="U32" s="7">
        <v>332743400915</v>
      </c>
      <c r="V32" s="7"/>
      <c r="W32" s="7">
        <v>387866721802.48199</v>
      </c>
      <c r="X32" s="7"/>
      <c r="Y32" s="9">
        <v>2.8613775042337804E-2</v>
      </c>
    </row>
    <row r="33" spans="1:25">
      <c r="A33" s="1" t="s">
        <v>39</v>
      </c>
      <c r="C33" s="7">
        <v>12198167</v>
      </c>
      <c r="D33" s="7"/>
      <c r="E33" s="7">
        <v>72490264925</v>
      </c>
      <c r="F33" s="7"/>
      <c r="G33" s="7">
        <v>71783480405.591995</v>
      </c>
      <c r="H33" s="7"/>
      <c r="I33" s="7">
        <v>7442505</v>
      </c>
      <c r="J33" s="7"/>
      <c r="K33" s="7">
        <v>45971315724</v>
      </c>
      <c r="L33" s="7"/>
      <c r="M33" s="7">
        <v>0</v>
      </c>
      <c r="N33" s="7"/>
      <c r="O33" s="7">
        <v>0</v>
      </c>
      <c r="P33" s="7"/>
      <c r="Q33" s="7">
        <v>19640672</v>
      </c>
      <c r="R33" s="7"/>
      <c r="S33" s="7">
        <v>6810</v>
      </c>
      <c r="T33" s="7"/>
      <c r="U33" s="7">
        <v>118461580649</v>
      </c>
      <c r="V33" s="7"/>
      <c r="W33" s="7">
        <v>132957146110.896</v>
      </c>
      <c r="X33" s="7"/>
      <c r="Y33" s="9">
        <v>9.8085390038328158E-3</v>
      </c>
    </row>
    <row r="34" spans="1:25">
      <c r="A34" s="1" t="s">
        <v>40</v>
      </c>
      <c r="C34" s="7">
        <v>48500000</v>
      </c>
      <c r="D34" s="7"/>
      <c r="E34" s="7">
        <v>268466904707</v>
      </c>
      <c r="F34" s="7"/>
      <c r="G34" s="7">
        <v>267091294500</v>
      </c>
      <c r="H34" s="7"/>
      <c r="I34" s="7">
        <v>56253875</v>
      </c>
      <c r="J34" s="7"/>
      <c r="K34" s="7">
        <v>351013030323</v>
      </c>
      <c r="L34" s="7"/>
      <c r="M34" s="7">
        <v>0</v>
      </c>
      <c r="N34" s="7"/>
      <c r="O34" s="7">
        <v>0</v>
      </c>
      <c r="P34" s="7"/>
      <c r="Q34" s="7">
        <v>104753875</v>
      </c>
      <c r="R34" s="7"/>
      <c r="S34" s="7">
        <v>6380</v>
      </c>
      <c r="T34" s="7"/>
      <c r="U34" s="7">
        <v>619479935030</v>
      </c>
      <c r="V34" s="7"/>
      <c r="W34" s="7">
        <v>664353160651.125</v>
      </c>
      <c r="X34" s="7"/>
      <c r="Y34" s="9">
        <v>4.9010783392801384E-2</v>
      </c>
    </row>
    <row r="35" spans="1:25">
      <c r="A35" s="1" t="s">
        <v>41</v>
      </c>
      <c r="C35" s="7">
        <v>32113534</v>
      </c>
      <c r="D35" s="7"/>
      <c r="E35" s="7">
        <v>192611125637</v>
      </c>
      <c r="F35" s="7"/>
      <c r="G35" s="7">
        <v>227607128910.35101</v>
      </c>
      <c r="H35" s="7"/>
      <c r="I35" s="7">
        <v>13731035</v>
      </c>
      <c r="J35" s="7"/>
      <c r="K35" s="7">
        <v>106461392944</v>
      </c>
      <c r="L35" s="7"/>
      <c r="M35" s="7">
        <v>0</v>
      </c>
      <c r="N35" s="7"/>
      <c r="O35" s="7">
        <v>0</v>
      </c>
      <c r="P35" s="7"/>
      <c r="Q35" s="7">
        <v>45844569</v>
      </c>
      <c r="R35" s="7"/>
      <c r="S35" s="7">
        <v>7910</v>
      </c>
      <c r="T35" s="7"/>
      <c r="U35" s="7">
        <v>299072518581</v>
      </c>
      <c r="V35" s="7"/>
      <c r="W35" s="7">
        <v>360472889072.29901</v>
      </c>
      <c r="X35" s="7"/>
      <c r="Y35" s="9">
        <v>2.6592872182597104E-2</v>
      </c>
    </row>
    <row r="36" spans="1:25">
      <c r="A36" s="1" t="s">
        <v>42</v>
      </c>
      <c r="C36" s="7">
        <v>10758761</v>
      </c>
      <c r="D36" s="7"/>
      <c r="E36" s="7">
        <v>388662794572</v>
      </c>
      <c r="F36" s="7"/>
      <c r="G36" s="7">
        <v>403191938226.28497</v>
      </c>
      <c r="H36" s="7"/>
      <c r="I36" s="7">
        <v>4598078</v>
      </c>
      <c r="J36" s="7"/>
      <c r="K36" s="7">
        <v>179019356137</v>
      </c>
      <c r="L36" s="7"/>
      <c r="M36" s="7">
        <v>0</v>
      </c>
      <c r="N36" s="7"/>
      <c r="O36" s="7">
        <v>0</v>
      </c>
      <c r="P36" s="7"/>
      <c r="Q36" s="7">
        <v>15356839</v>
      </c>
      <c r="R36" s="7"/>
      <c r="S36" s="7">
        <v>33210</v>
      </c>
      <c r="T36" s="7"/>
      <c r="U36" s="7">
        <v>567682150709</v>
      </c>
      <c r="V36" s="7"/>
      <c r="W36" s="7">
        <v>506966119482.01898</v>
      </c>
      <c r="X36" s="7"/>
      <c r="Y36" s="9">
        <v>3.7399997683566708E-2</v>
      </c>
    </row>
    <row r="37" spans="1:25">
      <c r="A37" s="1" t="s">
        <v>43</v>
      </c>
      <c r="C37" s="7">
        <v>11955952</v>
      </c>
      <c r="D37" s="7"/>
      <c r="E37" s="7">
        <v>335339529293</v>
      </c>
      <c r="F37" s="7"/>
      <c r="G37" s="7">
        <v>356425574427.14398</v>
      </c>
      <c r="H37" s="7"/>
      <c r="I37" s="7">
        <v>9308822</v>
      </c>
      <c r="J37" s="7"/>
      <c r="K37" s="7">
        <v>298878067215</v>
      </c>
      <c r="L37" s="7"/>
      <c r="M37" s="7">
        <v>0</v>
      </c>
      <c r="N37" s="7"/>
      <c r="O37" s="7">
        <v>0</v>
      </c>
      <c r="P37" s="7"/>
      <c r="Q37" s="7">
        <v>21264774</v>
      </c>
      <c r="R37" s="7"/>
      <c r="S37" s="7">
        <v>32890</v>
      </c>
      <c r="T37" s="7"/>
      <c r="U37" s="7">
        <v>634217596508</v>
      </c>
      <c r="V37" s="7"/>
      <c r="W37" s="7">
        <v>695236996279.68298</v>
      </c>
      <c r="X37" s="7"/>
      <c r="Y37" s="9">
        <v>5.1289151387388231E-2</v>
      </c>
    </row>
    <row r="38" spans="1:25">
      <c r="A38" s="1" t="s">
        <v>44</v>
      </c>
      <c r="C38" s="7">
        <v>9677816</v>
      </c>
      <c r="D38" s="7"/>
      <c r="E38" s="7">
        <v>89738418887</v>
      </c>
      <c r="F38" s="7"/>
      <c r="G38" s="7">
        <v>96009925288.104004</v>
      </c>
      <c r="H38" s="7"/>
      <c r="I38" s="7">
        <v>1256500</v>
      </c>
      <c r="J38" s="7"/>
      <c r="K38" s="7">
        <v>13214390053</v>
      </c>
      <c r="L38" s="7"/>
      <c r="M38" s="7">
        <v>0</v>
      </c>
      <c r="N38" s="7"/>
      <c r="O38" s="7">
        <v>0</v>
      </c>
      <c r="P38" s="7"/>
      <c r="Q38" s="7">
        <v>10934316</v>
      </c>
      <c r="R38" s="7"/>
      <c r="S38" s="7">
        <v>12310</v>
      </c>
      <c r="T38" s="7"/>
      <c r="U38" s="7">
        <v>102952808940</v>
      </c>
      <c r="V38" s="7"/>
      <c r="W38" s="7">
        <v>133800551451.73801</v>
      </c>
      <c r="X38" s="7"/>
      <c r="Y38" s="9">
        <v>9.8707588575501163E-3</v>
      </c>
    </row>
    <row r="39" spans="1:25">
      <c r="A39" s="1" t="s">
        <v>45</v>
      </c>
      <c r="C39" s="7">
        <v>63347147</v>
      </c>
      <c r="D39" s="7"/>
      <c r="E39" s="7">
        <v>217136959318</v>
      </c>
      <c r="F39" s="7"/>
      <c r="G39" s="7">
        <v>244450438575</v>
      </c>
      <c r="H39" s="7"/>
      <c r="I39" s="7">
        <v>16103007</v>
      </c>
      <c r="J39" s="7"/>
      <c r="K39" s="7">
        <v>67163434086</v>
      </c>
      <c r="L39" s="7"/>
      <c r="M39" s="7">
        <v>0</v>
      </c>
      <c r="N39" s="7"/>
      <c r="O39" s="7">
        <v>0</v>
      </c>
      <c r="P39" s="7"/>
      <c r="Q39" s="7">
        <v>79450154</v>
      </c>
      <c r="R39" s="7"/>
      <c r="S39" s="7">
        <v>4242</v>
      </c>
      <c r="T39" s="7"/>
      <c r="U39" s="7">
        <v>284300393404</v>
      </c>
      <c r="V39" s="7"/>
      <c r="W39" s="7">
        <v>335022239326.05499</v>
      </c>
      <c r="X39" s="7"/>
      <c r="Y39" s="9">
        <v>2.4715322174862209E-2</v>
      </c>
    </row>
    <row r="40" spans="1:25">
      <c r="A40" s="1" t="s">
        <v>46</v>
      </c>
      <c r="C40" s="7">
        <v>4215383</v>
      </c>
      <c r="D40" s="7"/>
      <c r="E40" s="7">
        <v>67047679763</v>
      </c>
      <c r="F40" s="7"/>
      <c r="G40" s="7">
        <v>75802553613.1035</v>
      </c>
      <c r="H40" s="7"/>
      <c r="I40" s="7">
        <v>1130771</v>
      </c>
      <c r="J40" s="7"/>
      <c r="K40" s="7">
        <v>22806969864</v>
      </c>
      <c r="L40" s="7"/>
      <c r="M40" s="7">
        <v>0</v>
      </c>
      <c r="N40" s="7"/>
      <c r="O40" s="7">
        <v>0</v>
      </c>
      <c r="P40" s="7"/>
      <c r="Q40" s="7">
        <v>5346154</v>
      </c>
      <c r="R40" s="7"/>
      <c r="S40" s="7">
        <v>20260</v>
      </c>
      <c r="T40" s="7"/>
      <c r="U40" s="7">
        <v>89854649627</v>
      </c>
      <c r="V40" s="7"/>
      <c r="W40" s="7">
        <v>107668617213.76199</v>
      </c>
      <c r="X40" s="7"/>
      <c r="Y40" s="9">
        <v>7.9429490051560574E-3</v>
      </c>
    </row>
    <row r="41" spans="1:25">
      <c r="A41" s="1" t="s">
        <v>47</v>
      </c>
      <c r="C41" s="7">
        <v>1614431</v>
      </c>
      <c r="D41" s="7"/>
      <c r="E41" s="7">
        <v>23086793411</v>
      </c>
      <c r="F41" s="7"/>
      <c r="G41" s="7">
        <v>26961062277.240002</v>
      </c>
      <c r="H41" s="7"/>
      <c r="I41" s="7">
        <v>9821038</v>
      </c>
      <c r="J41" s="7"/>
      <c r="K41" s="7">
        <v>191013942093</v>
      </c>
      <c r="L41" s="7"/>
      <c r="M41" s="7">
        <v>0</v>
      </c>
      <c r="N41" s="7"/>
      <c r="O41" s="7">
        <v>0</v>
      </c>
      <c r="P41" s="7"/>
      <c r="Q41" s="7">
        <v>11435469</v>
      </c>
      <c r="R41" s="7"/>
      <c r="S41" s="7">
        <v>22000</v>
      </c>
      <c r="T41" s="7"/>
      <c r="U41" s="7">
        <v>214100735504</v>
      </c>
      <c r="V41" s="7"/>
      <c r="W41" s="7">
        <v>250083415107.89999</v>
      </c>
      <c r="X41" s="7"/>
      <c r="Y41" s="9">
        <v>1.8449199633478953E-2</v>
      </c>
    </row>
    <row r="42" spans="1:25">
      <c r="A42" s="1" t="s">
        <v>48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13566270</v>
      </c>
      <c r="J42" s="7"/>
      <c r="K42" s="7">
        <v>227820475284</v>
      </c>
      <c r="L42" s="7"/>
      <c r="M42" s="7">
        <v>0</v>
      </c>
      <c r="N42" s="7"/>
      <c r="O42" s="7">
        <v>0</v>
      </c>
      <c r="P42" s="7"/>
      <c r="Q42" s="7">
        <v>13566270</v>
      </c>
      <c r="R42" s="7"/>
      <c r="S42" s="7">
        <v>17840</v>
      </c>
      <c r="T42" s="7"/>
      <c r="U42" s="7">
        <v>227820475284</v>
      </c>
      <c r="V42" s="7"/>
      <c r="W42" s="7">
        <v>240582224372.04001</v>
      </c>
      <c r="X42" s="7"/>
      <c r="Y42" s="9">
        <v>1.7748276045379312E-2</v>
      </c>
    </row>
    <row r="43" spans="1:25">
      <c r="A43" s="1" t="s">
        <v>49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14967798</v>
      </c>
      <c r="J43" s="7"/>
      <c r="K43" s="7">
        <v>150600265251</v>
      </c>
      <c r="L43" s="7"/>
      <c r="M43" s="7">
        <v>0</v>
      </c>
      <c r="N43" s="7"/>
      <c r="O43" s="7">
        <v>0</v>
      </c>
      <c r="P43" s="7"/>
      <c r="Q43" s="7">
        <v>14967798</v>
      </c>
      <c r="R43" s="7"/>
      <c r="S43" s="7">
        <v>10760</v>
      </c>
      <c r="T43" s="7"/>
      <c r="U43" s="7">
        <v>150600265251</v>
      </c>
      <c r="V43" s="7"/>
      <c r="W43" s="7">
        <v>160095238116.444</v>
      </c>
      <c r="X43" s="7"/>
      <c r="Y43" s="9">
        <v>1.1810575311862498E-2</v>
      </c>
    </row>
    <row r="44" spans="1:25">
      <c r="A44" s="1" t="s">
        <v>50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3950722</v>
      </c>
      <c r="J44" s="7"/>
      <c r="K44" s="7">
        <v>133084139041</v>
      </c>
      <c r="L44" s="7"/>
      <c r="M44" s="7">
        <v>0</v>
      </c>
      <c r="N44" s="7"/>
      <c r="O44" s="7">
        <v>0</v>
      </c>
      <c r="P44" s="7"/>
      <c r="Q44" s="7">
        <v>3950722</v>
      </c>
      <c r="R44" s="7"/>
      <c r="S44" s="7">
        <v>36600</v>
      </c>
      <c r="T44" s="7"/>
      <c r="U44" s="7">
        <v>133084139041</v>
      </c>
      <c r="V44" s="7"/>
      <c r="W44" s="7">
        <v>143736076470.06</v>
      </c>
      <c r="X44" s="7"/>
      <c r="Y44" s="9">
        <v>1.0603724234112015E-2</v>
      </c>
    </row>
    <row r="45" spans="1:25">
      <c r="A45" s="1" t="s">
        <v>51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v>15256913</v>
      </c>
      <c r="J45" s="7"/>
      <c r="K45" s="7">
        <v>167168561474</v>
      </c>
      <c r="L45" s="7"/>
      <c r="M45" s="7">
        <v>0</v>
      </c>
      <c r="N45" s="7"/>
      <c r="O45" s="7">
        <v>0</v>
      </c>
      <c r="P45" s="7"/>
      <c r="Q45" s="7">
        <v>15256913</v>
      </c>
      <c r="R45" s="7"/>
      <c r="S45" s="7">
        <v>11090</v>
      </c>
      <c r="T45" s="7"/>
      <c r="U45" s="7">
        <v>167168561474</v>
      </c>
      <c r="V45" s="7"/>
      <c r="W45" s="7">
        <v>168192430137.23801</v>
      </c>
      <c r="X45" s="7"/>
      <c r="Y45" s="9">
        <v>1.2407922848874448E-2</v>
      </c>
    </row>
    <row r="46" spans="1:25">
      <c r="A46" s="1" t="s">
        <v>52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v>2461870</v>
      </c>
      <c r="J46" s="7"/>
      <c r="K46" s="7">
        <v>112802987960</v>
      </c>
      <c r="L46" s="7"/>
      <c r="M46" s="7">
        <v>0</v>
      </c>
      <c r="N46" s="7"/>
      <c r="O46" s="7">
        <v>0</v>
      </c>
      <c r="P46" s="7"/>
      <c r="Q46" s="7">
        <v>2461870</v>
      </c>
      <c r="R46" s="7"/>
      <c r="S46" s="7">
        <v>48100</v>
      </c>
      <c r="T46" s="7"/>
      <c r="U46" s="7">
        <v>112802987960</v>
      </c>
      <c r="V46" s="7"/>
      <c r="W46" s="7">
        <v>117711372115.35001</v>
      </c>
      <c r="X46" s="7"/>
      <c r="Y46" s="9">
        <v>8.6838249643617325E-3</v>
      </c>
    </row>
    <row r="47" spans="1:25">
      <c r="A47" s="1" t="s">
        <v>53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v>3419692</v>
      </c>
      <c r="J47" s="7"/>
      <c r="K47" s="7">
        <v>55598564293</v>
      </c>
      <c r="L47" s="7"/>
      <c r="M47" s="7">
        <v>-3419692</v>
      </c>
      <c r="N47" s="7"/>
      <c r="O47" s="7">
        <v>0</v>
      </c>
      <c r="P47" s="7"/>
      <c r="Q47" s="7">
        <v>0</v>
      </c>
      <c r="R47" s="7"/>
      <c r="S47" s="7">
        <v>0</v>
      </c>
      <c r="T47" s="7"/>
      <c r="U47" s="7">
        <v>0</v>
      </c>
      <c r="V47" s="7"/>
      <c r="W47" s="7">
        <v>0</v>
      </c>
      <c r="X47" s="7"/>
      <c r="Y47" s="9">
        <v>0</v>
      </c>
    </row>
    <row r="48" spans="1:25">
      <c r="A48" s="1" t="s">
        <v>54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v>2750000</v>
      </c>
      <c r="J48" s="7"/>
      <c r="K48" s="7">
        <v>126669911940</v>
      </c>
      <c r="L48" s="7"/>
      <c r="M48" s="7">
        <v>0</v>
      </c>
      <c r="N48" s="7"/>
      <c r="O48" s="7">
        <v>0</v>
      </c>
      <c r="P48" s="7"/>
      <c r="Q48" s="7">
        <v>2750000</v>
      </c>
      <c r="R48" s="7"/>
      <c r="S48" s="7">
        <v>46450</v>
      </c>
      <c r="T48" s="7"/>
      <c r="U48" s="7">
        <v>126669911940</v>
      </c>
      <c r="V48" s="7"/>
      <c r="W48" s="7">
        <v>126977461875</v>
      </c>
      <c r="X48" s="7"/>
      <c r="Y48" s="9">
        <v>9.3674046400621762E-3</v>
      </c>
    </row>
    <row r="49" spans="1:25">
      <c r="A49" s="1" t="s">
        <v>55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25370235</v>
      </c>
      <c r="J49" s="7"/>
      <c r="K49" s="7">
        <v>189211087450</v>
      </c>
      <c r="L49" s="7"/>
      <c r="M49" s="7">
        <v>0</v>
      </c>
      <c r="N49" s="7"/>
      <c r="O49" s="7">
        <v>0</v>
      </c>
      <c r="P49" s="7"/>
      <c r="Q49" s="7">
        <v>25370235</v>
      </c>
      <c r="R49" s="7"/>
      <c r="S49" s="7">
        <v>7840</v>
      </c>
      <c r="T49" s="7"/>
      <c r="U49" s="7">
        <v>189211087450</v>
      </c>
      <c r="V49" s="7"/>
      <c r="W49" s="7">
        <v>197719171677.72</v>
      </c>
      <c r="X49" s="7"/>
      <c r="Y49" s="9">
        <v>1.458617504913113E-2</v>
      </c>
    </row>
    <row r="50" spans="1:25">
      <c r="A50" s="1" t="s">
        <v>56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19980462</v>
      </c>
      <c r="J50" s="7"/>
      <c r="K50" s="7">
        <v>216240393831</v>
      </c>
      <c r="L50" s="7"/>
      <c r="M50" s="7">
        <v>0</v>
      </c>
      <c r="N50" s="7"/>
      <c r="O50" s="7">
        <v>0</v>
      </c>
      <c r="P50" s="7"/>
      <c r="Q50" s="7">
        <v>19980462</v>
      </c>
      <c r="R50" s="7"/>
      <c r="S50" s="7">
        <v>12760</v>
      </c>
      <c r="T50" s="7"/>
      <c r="U50" s="7">
        <v>216240393831</v>
      </c>
      <c r="V50" s="7"/>
      <c r="W50" s="7">
        <v>253433738484.03601</v>
      </c>
      <c r="X50" s="7"/>
      <c r="Y50" s="9">
        <v>1.8696360304954814E-2</v>
      </c>
    </row>
    <row r="51" spans="1:25">
      <c r="A51" s="1" t="s">
        <v>57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180077</v>
      </c>
      <c r="J51" s="7"/>
      <c r="K51" s="7">
        <v>57438820260</v>
      </c>
      <c r="L51" s="7"/>
      <c r="M51" s="7">
        <v>0</v>
      </c>
      <c r="N51" s="7"/>
      <c r="O51" s="7">
        <v>0</v>
      </c>
      <c r="P51" s="7"/>
      <c r="Q51" s="7">
        <v>180077</v>
      </c>
      <c r="R51" s="7"/>
      <c r="S51" s="7">
        <v>317050</v>
      </c>
      <c r="T51" s="7"/>
      <c r="U51" s="7">
        <v>57438820260</v>
      </c>
      <c r="V51" s="7"/>
      <c r="W51" s="7">
        <v>56956388659.160004</v>
      </c>
      <c r="X51" s="7"/>
      <c r="Y51" s="9">
        <v>4.2017971656436543E-3</v>
      </c>
    </row>
    <row r="52" spans="1:25">
      <c r="A52" s="1" t="s">
        <v>58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38902128</v>
      </c>
      <c r="J52" s="7"/>
      <c r="K52" s="7">
        <v>180617996268</v>
      </c>
      <c r="L52" s="7"/>
      <c r="M52" s="7">
        <v>0</v>
      </c>
      <c r="N52" s="7"/>
      <c r="O52" s="7">
        <v>0</v>
      </c>
      <c r="P52" s="7"/>
      <c r="Q52" s="7">
        <v>38902128</v>
      </c>
      <c r="R52" s="7"/>
      <c r="S52" s="7">
        <v>4753</v>
      </c>
      <c r="T52" s="7"/>
      <c r="U52" s="7">
        <v>180617996268</v>
      </c>
      <c r="V52" s="7"/>
      <c r="W52" s="7">
        <v>183801648568.41501</v>
      </c>
      <c r="X52" s="7"/>
      <c r="Y52" s="9">
        <v>1.3559448979482103E-2</v>
      </c>
    </row>
    <row r="53" spans="1:25">
      <c r="A53" s="1" t="s">
        <v>59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2454586</v>
      </c>
      <c r="J53" s="7"/>
      <c r="K53" s="7">
        <v>24062249876</v>
      </c>
      <c r="L53" s="7"/>
      <c r="M53" s="7">
        <v>0</v>
      </c>
      <c r="N53" s="7"/>
      <c r="O53" s="7">
        <v>0</v>
      </c>
      <c r="P53" s="7"/>
      <c r="Q53" s="7">
        <v>2454586</v>
      </c>
      <c r="R53" s="7"/>
      <c r="S53" s="7">
        <v>24570</v>
      </c>
      <c r="T53" s="7"/>
      <c r="U53" s="7">
        <v>48894513891</v>
      </c>
      <c r="V53" s="7"/>
      <c r="W53" s="7">
        <v>59950338410.780998</v>
      </c>
      <c r="X53" s="7"/>
      <c r="Y53" s="9">
        <v>4.4226673766347693E-3</v>
      </c>
    </row>
    <row r="54" spans="1:25">
      <c r="A54" s="1" t="s">
        <v>60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20470753</v>
      </c>
      <c r="J54" s="7"/>
      <c r="K54" s="7">
        <v>44276309368</v>
      </c>
      <c r="L54" s="7"/>
      <c r="M54" s="7">
        <v>0</v>
      </c>
      <c r="N54" s="7"/>
      <c r="O54" s="7">
        <v>0</v>
      </c>
      <c r="P54" s="7"/>
      <c r="Q54" s="7">
        <v>20470753</v>
      </c>
      <c r="R54" s="7"/>
      <c r="S54" s="7">
        <v>2290</v>
      </c>
      <c r="T54" s="7"/>
      <c r="U54" s="7">
        <v>44276309368</v>
      </c>
      <c r="V54" s="7"/>
      <c r="W54" s="7">
        <v>46599100124.998497</v>
      </c>
      <c r="X54" s="7"/>
      <c r="Y54" s="9">
        <v>3.4377173735237166E-3</v>
      </c>
    </row>
    <row r="55" spans="1:25">
      <c r="A55" s="1" t="s">
        <v>61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v>185454</v>
      </c>
      <c r="J55" s="7"/>
      <c r="K55" s="7">
        <v>59571735164</v>
      </c>
      <c r="L55" s="7"/>
      <c r="M55" s="7">
        <v>0</v>
      </c>
      <c r="N55" s="7"/>
      <c r="O55" s="7">
        <v>0</v>
      </c>
      <c r="P55" s="7"/>
      <c r="Q55" s="7">
        <v>185454</v>
      </c>
      <c r="R55" s="7"/>
      <c r="S55" s="7">
        <v>319092</v>
      </c>
      <c r="T55" s="7"/>
      <c r="U55" s="7">
        <v>59571735164</v>
      </c>
      <c r="V55" s="7"/>
      <c r="W55" s="7">
        <v>59034863237.356796</v>
      </c>
      <c r="X55" s="7"/>
      <c r="Y55" s="9">
        <v>4.3551307739907686E-3</v>
      </c>
    </row>
    <row r="56" spans="1:25">
      <c r="A56" s="1" t="s">
        <v>62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v>1250000</v>
      </c>
      <c r="J56" s="7"/>
      <c r="K56" s="7">
        <v>23582264015</v>
      </c>
      <c r="L56" s="7"/>
      <c r="M56" s="7">
        <v>-1250000</v>
      </c>
      <c r="N56" s="7"/>
      <c r="O56" s="7">
        <v>0</v>
      </c>
      <c r="P56" s="7"/>
      <c r="Q56" s="7">
        <v>0</v>
      </c>
      <c r="R56" s="7"/>
      <c r="S56" s="7">
        <v>0</v>
      </c>
      <c r="T56" s="7"/>
      <c r="U56" s="7">
        <v>0</v>
      </c>
      <c r="V56" s="7"/>
      <c r="W56" s="7">
        <v>0</v>
      </c>
      <c r="X56" s="7"/>
      <c r="Y56" s="9">
        <v>0</v>
      </c>
    </row>
    <row r="57" spans="1:25" ht="24.75" thickBot="1">
      <c r="C57" s="7"/>
      <c r="D57" s="7"/>
      <c r="E57" s="8">
        <f>SUM(E9:E56)</f>
        <v>6537271842357</v>
      </c>
      <c r="F57" s="7"/>
      <c r="G57" s="8">
        <f>SUM(G9:G56)</f>
        <v>6889932224693.1016</v>
      </c>
      <c r="H57" s="7"/>
      <c r="I57" s="7"/>
      <c r="J57" s="7"/>
      <c r="K57" s="8">
        <f>SUM(K9:K56)</f>
        <v>5036596490182</v>
      </c>
      <c r="L57" s="7"/>
      <c r="M57" s="7"/>
      <c r="N57" s="7"/>
      <c r="O57" s="8">
        <f>SUM(O9:O56)</f>
        <v>0</v>
      </c>
      <c r="P57" s="7"/>
      <c r="Q57" s="7"/>
      <c r="R57" s="7"/>
      <c r="S57" s="7"/>
      <c r="T57" s="7"/>
      <c r="U57" s="8">
        <f>SUM(U9:U56)</f>
        <v>11578538024539</v>
      </c>
      <c r="V57" s="7"/>
      <c r="W57" s="8">
        <f>SUM(W9:W56)</f>
        <v>12867070162045.414</v>
      </c>
      <c r="X57" s="7"/>
      <c r="Y57" s="10">
        <f>SUM(Y9:Y56)</f>
        <v>0.94923186335848408</v>
      </c>
    </row>
    <row r="58" spans="1:25" ht="24.75" thickTop="1">
      <c r="G58" s="3"/>
    </row>
    <row r="59" spans="1:25">
      <c r="G59" s="3"/>
    </row>
    <row r="60" spans="1:25">
      <c r="Y60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4.75">
      <c r="A3" s="12" t="s">
        <v>101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24.75">
      <c r="A6" s="13" t="s">
        <v>129</v>
      </c>
      <c r="B6" s="13" t="s">
        <v>129</v>
      </c>
      <c r="C6" s="13" t="s">
        <v>129</v>
      </c>
      <c r="E6" s="13" t="s">
        <v>103</v>
      </c>
      <c r="F6" s="13" t="s">
        <v>103</v>
      </c>
      <c r="G6" s="13" t="s">
        <v>103</v>
      </c>
      <c r="I6" s="13" t="s">
        <v>104</v>
      </c>
      <c r="J6" s="13" t="s">
        <v>104</v>
      </c>
      <c r="K6" s="13" t="s">
        <v>104</v>
      </c>
    </row>
    <row r="7" spans="1:11" ht="24.75">
      <c r="A7" s="13" t="s">
        <v>130</v>
      </c>
      <c r="C7" s="13" t="s">
        <v>88</v>
      </c>
      <c r="E7" s="13" t="s">
        <v>131</v>
      </c>
      <c r="F7" s="17"/>
      <c r="G7" s="13" t="s">
        <v>132</v>
      </c>
      <c r="I7" s="13" t="s">
        <v>131</v>
      </c>
      <c r="K7" s="13" t="s">
        <v>132</v>
      </c>
    </row>
    <row r="8" spans="1:11">
      <c r="A8" s="1" t="s">
        <v>94</v>
      </c>
      <c r="C8" s="1" t="s">
        <v>95</v>
      </c>
      <c r="E8" s="6">
        <v>67361</v>
      </c>
      <c r="F8" s="4"/>
      <c r="G8" s="9">
        <f>E8/$E$10</f>
        <v>8.1251060554252347E-4</v>
      </c>
      <c r="H8" s="4"/>
      <c r="I8" s="6">
        <v>132785</v>
      </c>
      <c r="J8" s="4"/>
      <c r="K8" s="9">
        <f>I8/$I$10</f>
        <v>5.2964316063372453E-4</v>
      </c>
    </row>
    <row r="9" spans="1:11">
      <c r="A9" s="1" t="s">
        <v>98</v>
      </c>
      <c r="C9" s="1" t="s">
        <v>99</v>
      </c>
      <c r="E9" s="6">
        <v>82837403</v>
      </c>
      <c r="F9" s="4"/>
      <c r="G9" s="9">
        <f>E9/$E$10</f>
        <v>0.99918748939445745</v>
      </c>
      <c r="H9" s="4"/>
      <c r="I9" s="6">
        <v>250573747</v>
      </c>
      <c r="J9" s="4"/>
      <c r="K9" s="9">
        <f>I9/$I$10</f>
        <v>0.99947035683936625</v>
      </c>
    </row>
    <row r="10" spans="1:11" ht="24.75" thickBot="1">
      <c r="E10" s="11">
        <f>SUM(E8:E9)</f>
        <v>82904764</v>
      </c>
      <c r="F10" s="4"/>
      <c r="G10" s="16">
        <f>SUM(G8:G9)</f>
        <v>1</v>
      </c>
      <c r="H10" s="4"/>
      <c r="I10" s="11">
        <f>SUM(I8:I9)</f>
        <v>250706532</v>
      </c>
      <c r="J10" s="4"/>
      <c r="K10" s="16">
        <f>SUM(K8:K9)</f>
        <v>1</v>
      </c>
    </row>
    <row r="11" spans="1:11" ht="24.75" thickTop="1">
      <c r="E11" s="4"/>
      <c r="F11" s="4"/>
      <c r="G11" s="4"/>
      <c r="H11" s="4"/>
      <c r="I11" s="4"/>
      <c r="J11" s="4"/>
      <c r="K11" s="4"/>
    </row>
    <row r="12" spans="1:11">
      <c r="E12" s="4"/>
      <c r="F12" s="4"/>
      <c r="G12" s="4"/>
      <c r="H12" s="4"/>
      <c r="I12" s="4"/>
      <c r="J12" s="4"/>
      <c r="K12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L24" sqref="L24"/>
    </sheetView>
  </sheetViews>
  <sheetFormatPr defaultRowHeight="24"/>
  <cols>
    <col min="1" max="1" width="28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2" t="s">
        <v>0</v>
      </c>
      <c r="B2" s="12"/>
      <c r="C2" s="12"/>
      <c r="D2" s="12"/>
      <c r="E2" s="12"/>
    </row>
    <row r="3" spans="1:5" ht="24.75">
      <c r="A3" s="12" t="s">
        <v>101</v>
      </c>
      <c r="B3" s="12"/>
      <c r="C3" s="12"/>
      <c r="D3" s="12"/>
      <c r="E3" s="12"/>
    </row>
    <row r="4" spans="1:5" ht="24.75">
      <c r="A4" s="12" t="s">
        <v>2</v>
      </c>
      <c r="B4" s="12"/>
      <c r="C4" s="12"/>
      <c r="D4" s="12"/>
      <c r="E4" s="12"/>
    </row>
    <row r="5" spans="1:5" ht="24.75">
      <c r="C5" s="15" t="s">
        <v>103</v>
      </c>
      <c r="E5" s="2" t="s">
        <v>140</v>
      </c>
    </row>
    <row r="6" spans="1:5" ht="24.75">
      <c r="A6" s="15" t="s">
        <v>133</v>
      </c>
      <c r="C6" s="13"/>
      <c r="E6" s="5" t="s">
        <v>141</v>
      </c>
    </row>
    <row r="7" spans="1:5" ht="24.75">
      <c r="A7" s="13" t="s">
        <v>133</v>
      </c>
      <c r="C7" s="13" t="s">
        <v>91</v>
      </c>
      <c r="E7" s="13" t="s">
        <v>91</v>
      </c>
    </row>
    <row r="8" spans="1:5">
      <c r="A8" s="1" t="s">
        <v>139</v>
      </c>
      <c r="C8" s="6">
        <v>0</v>
      </c>
      <c r="D8" s="4"/>
      <c r="E8" s="6">
        <v>45043544</v>
      </c>
    </row>
    <row r="9" spans="1:5" ht="24.75" thickBot="1">
      <c r="C9" s="11">
        <f>SUM(C8:C8)</f>
        <v>0</v>
      </c>
      <c r="D9" s="4"/>
      <c r="E9" s="11">
        <f>SUM(E8:E8)</f>
        <v>45043544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14"/>
  <sheetViews>
    <sheetView rightToLeft="1" tabSelected="1" workbookViewId="0">
      <selection activeCell="G8" sqref="G8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8" ht="24.75">
      <c r="A2" s="12" t="s">
        <v>0</v>
      </c>
      <c r="B2" s="12"/>
      <c r="C2" s="12"/>
      <c r="D2" s="12"/>
      <c r="E2" s="12"/>
      <c r="F2" s="12"/>
      <c r="G2" s="12"/>
    </row>
    <row r="3" spans="1:8" ht="24.75">
      <c r="A3" s="12" t="s">
        <v>101</v>
      </c>
      <c r="B3" s="12"/>
      <c r="C3" s="12"/>
      <c r="D3" s="12"/>
      <c r="E3" s="12"/>
      <c r="F3" s="12"/>
      <c r="G3" s="12"/>
    </row>
    <row r="4" spans="1:8" ht="24.75">
      <c r="A4" s="12" t="s">
        <v>2</v>
      </c>
      <c r="B4" s="12"/>
      <c r="C4" s="12"/>
      <c r="D4" s="12"/>
      <c r="E4" s="12"/>
      <c r="F4" s="12"/>
      <c r="G4" s="12"/>
    </row>
    <row r="6" spans="1:8" ht="24.75">
      <c r="A6" s="13" t="s">
        <v>105</v>
      </c>
      <c r="C6" s="13" t="s">
        <v>91</v>
      </c>
      <c r="E6" s="13" t="s">
        <v>126</v>
      </c>
      <c r="G6" s="13" t="s">
        <v>13</v>
      </c>
    </row>
    <row r="7" spans="1:8">
      <c r="A7" s="1" t="s">
        <v>134</v>
      </c>
      <c r="C7" s="6">
        <f>'سرمایه‌گذاری در سهام'!I57</f>
        <v>1030469609990</v>
      </c>
      <c r="D7" s="4"/>
      <c r="E7" s="9">
        <f>C7/$C$10</f>
        <v>0.98997214388565991</v>
      </c>
      <c r="F7" s="4"/>
      <c r="G7" s="9">
        <v>7.6019993339966785E-2</v>
      </c>
      <c r="H7" s="4"/>
    </row>
    <row r="8" spans="1:8">
      <c r="A8" s="1" t="s">
        <v>135</v>
      </c>
      <c r="C8" s="6">
        <f>'سرمایه‌گذاری در اوراق بهادار'!I12</f>
        <v>10355167704</v>
      </c>
      <c r="D8" s="4"/>
      <c r="E8" s="9">
        <f t="shared" ref="E8:E9" si="0">C8/$C$10</f>
        <v>9.9482095084045315E-3</v>
      </c>
      <c r="F8" s="4"/>
      <c r="G8" s="9">
        <v>7.6392333384771869E-4</v>
      </c>
      <c r="H8" s="4"/>
    </row>
    <row r="9" spans="1:8">
      <c r="A9" s="1" t="s">
        <v>136</v>
      </c>
      <c r="C9" s="6">
        <f>'درآمد سپرده بانکی'!E10</f>
        <v>82904764</v>
      </c>
      <c r="D9" s="4"/>
      <c r="E9" s="9">
        <f t="shared" si="0"/>
        <v>7.9646605935531801E-5</v>
      </c>
      <c r="F9" s="4"/>
      <c r="G9" s="9">
        <v>6.1160654773629661E-6</v>
      </c>
      <c r="H9" s="4"/>
    </row>
    <row r="10" spans="1:8" ht="24.75" thickBot="1">
      <c r="C10" s="11">
        <f>SUM(C7:C9)</f>
        <v>1040907682458</v>
      </c>
      <c r="D10" s="4"/>
      <c r="E10" s="16">
        <f>SUM(E7:E9)</f>
        <v>1</v>
      </c>
      <c r="F10" s="4"/>
      <c r="G10" s="16">
        <f>SUM(G7:G9)</f>
        <v>7.6790032739291858E-2</v>
      </c>
      <c r="H10" s="4"/>
    </row>
    <row r="11" spans="1:8" ht="24.75" thickTop="1">
      <c r="C11" s="4"/>
      <c r="D11" s="4"/>
      <c r="E11" s="4"/>
      <c r="F11" s="4"/>
      <c r="G11" s="4"/>
      <c r="H11" s="4"/>
    </row>
    <row r="12" spans="1:8">
      <c r="C12" s="4"/>
      <c r="D12" s="4"/>
      <c r="E12" s="4"/>
      <c r="F12" s="4"/>
      <c r="G12" s="4"/>
      <c r="H12" s="4"/>
    </row>
    <row r="13" spans="1:8">
      <c r="C13" s="4"/>
      <c r="D13" s="4"/>
      <c r="E13" s="4"/>
      <c r="F13" s="4"/>
      <c r="G13" s="4"/>
      <c r="H13" s="4"/>
    </row>
    <row r="14" spans="1:8">
      <c r="C14" s="4"/>
      <c r="D14" s="4"/>
      <c r="E14" s="4"/>
      <c r="F14" s="4"/>
      <c r="G14" s="4"/>
      <c r="H14" s="4"/>
    </row>
  </sheetData>
  <mergeCells count="7">
    <mergeCell ref="A6"/>
    <mergeCell ref="C6"/>
    <mergeCell ref="E6"/>
    <mergeCell ref="G6"/>
    <mergeCell ref="A4:G4"/>
    <mergeCell ref="A3:G3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5"/>
  <sheetViews>
    <sheetView rightToLeft="1" topLeftCell="J1" workbookViewId="0">
      <selection activeCell="AK11" sqref="AK11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24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6" spans="1:37" ht="24.75">
      <c r="A6" s="13" t="s">
        <v>64</v>
      </c>
      <c r="B6" s="13" t="s">
        <v>64</v>
      </c>
      <c r="C6" s="13" t="s">
        <v>64</v>
      </c>
      <c r="D6" s="13" t="s">
        <v>64</v>
      </c>
      <c r="E6" s="13" t="s">
        <v>64</v>
      </c>
      <c r="F6" s="13" t="s">
        <v>64</v>
      </c>
      <c r="G6" s="13" t="s">
        <v>64</v>
      </c>
      <c r="H6" s="13" t="s">
        <v>64</v>
      </c>
      <c r="I6" s="13" t="s">
        <v>64</v>
      </c>
      <c r="J6" s="13" t="s">
        <v>64</v>
      </c>
      <c r="K6" s="13" t="s">
        <v>64</v>
      </c>
      <c r="L6" s="13" t="s">
        <v>64</v>
      </c>
      <c r="M6" s="13" t="s">
        <v>64</v>
      </c>
      <c r="O6" s="13" t="s">
        <v>137</v>
      </c>
      <c r="P6" s="13" t="s">
        <v>4</v>
      </c>
      <c r="Q6" s="13" t="s">
        <v>4</v>
      </c>
      <c r="R6" s="13" t="s">
        <v>4</v>
      </c>
      <c r="S6" s="13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37" ht="24.75">
      <c r="A7" s="12" t="s">
        <v>65</v>
      </c>
      <c r="C7" s="12" t="s">
        <v>66</v>
      </c>
      <c r="E7" s="12" t="s">
        <v>67</v>
      </c>
      <c r="G7" s="12" t="s">
        <v>68</v>
      </c>
      <c r="I7" s="12" t="s">
        <v>69</v>
      </c>
      <c r="K7" s="12" t="s">
        <v>70</v>
      </c>
      <c r="M7" s="12" t="s">
        <v>63</v>
      </c>
      <c r="O7" s="12" t="s">
        <v>7</v>
      </c>
      <c r="Q7" s="12" t="s">
        <v>8</v>
      </c>
      <c r="S7" s="12" t="s">
        <v>9</v>
      </c>
      <c r="U7" s="13" t="s">
        <v>10</v>
      </c>
      <c r="V7" s="13" t="s">
        <v>10</v>
      </c>
      <c r="W7" s="13" t="s">
        <v>10</v>
      </c>
      <c r="Y7" s="13" t="s">
        <v>11</v>
      </c>
      <c r="Z7" s="13" t="s">
        <v>11</v>
      </c>
      <c r="AA7" s="13" t="s">
        <v>11</v>
      </c>
      <c r="AC7" s="12" t="s">
        <v>7</v>
      </c>
      <c r="AE7" s="12" t="s">
        <v>71</v>
      </c>
      <c r="AG7" s="12" t="s">
        <v>8</v>
      </c>
      <c r="AI7" s="12" t="s">
        <v>9</v>
      </c>
      <c r="AK7" s="12" t="s">
        <v>13</v>
      </c>
    </row>
    <row r="8" spans="1:37" ht="24.75">
      <c r="A8" s="13" t="s">
        <v>65</v>
      </c>
      <c r="C8" s="13" t="s">
        <v>66</v>
      </c>
      <c r="E8" s="13" t="s">
        <v>67</v>
      </c>
      <c r="G8" s="13" t="s">
        <v>68</v>
      </c>
      <c r="I8" s="13" t="s">
        <v>69</v>
      </c>
      <c r="K8" s="13" t="s">
        <v>70</v>
      </c>
      <c r="M8" s="13" t="s">
        <v>63</v>
      </c>
      <c r="O8" s="13" t="s">
        <v>7</v>
      </c>
      <c r="Q8" s="13" t="s">
        <v>8</v>
      </c>
      <c r="S8" s="13" t="s">
        <v>9</v>
      </c>
      <c r="U8" s="13" t="s">
        <v>7</v>
      </c>
      <c r="W8" s="13" t="s">
        <v>8</v>
      </c>
      <c r="Y8" s="13" t="s">
        <v>7</v>
      </c>
      <c r="AA8" s="13" t="s">
        <v>14</v>
      </c>
      <c r="AC8" s="13" t="s">
        <v>7</v>
      </c>
      <c r="AE8" s="13" t="s">
        <v>71</v>
      </c>
      <c r="AG8" s="13" t="s">
        <v>8</v>
      </c>
      <c r="AI8" s="13" t="s">
        <v>9</v>
      </c>
      <c r="AK8" s="13" t="s">
        <v>13</v>
      </c>
    </row>
    <row r="9" spans="1:37">
      <c r="A9" s="1" t="s">
        <v>72</v>
      </c>
      <c r="C9" s="4" t="s">
        <v>73</v>
      </c>
      <c r="D9" s="4"/>
      <c r="E9" s="4" t="s">
        <v>73</v>
      </c>
      <c r="F9" s="4"/>
      <c r="G9" s="4" t="s">
        <v>74</v>
      </c>
      <c r="H9" s="4"/>
      <c r="I9" s="4" t="s">
        <v>75</v>
      </c>
      <c r="J9" s="4"/>
      <c r="K9" s="6">
        <v>0</v>
      </c>
      <c r="L9" s="4"/>
      <c r="M9" s="6">
        <v>0</v>
      </c>
      <c r="N9" s="4"/>
      <c r="O9" s="6">
        <v>117644</v>
      </c>
      <c r="P9" s="4"/>
      <c r="Q9" s="6">
        <v>110511903556</v>
      </c>
      <c r="R9" s="4"/>
      <c r="S9" s="6">
        <v>111353388339</v>
      </c>
      <c r="T9" s="4"/>
      <c r="U9" s="6">
        <v>0</v>
      </c>
      <c r="V9" s="4"/>
      <c r="W9" s="6">
        <v>0</v>
      </c>
      <c r="X9" s="4"/>
      <c r="Y9" s="6">
        <v>117600</v>
      </c>
      <c r="Z9" s="4"/>
      <c r="AA9" s="6">
        <v>112293528119</v>
      </c>
      <c r="AB9" s="4"/>
      <c r="AC9" s="6">
        <v>44</v>
      </c>
      <c r="AD9" s="4"/>
      <c r="AE9" s="6">
        <v>970000</v>
      </c>
      <c r="AF9" s="4"/>
      <c r="AG9" s="6">
        <v>41332526</v>
      </c>
      <c r="AH9" s="4"/>
      <c r="AI9" s="6">
        <v>42672264</v>
      </c>
      <c r="AK9" s="9">
        <v>3.1480260976476396E-6</v>
      </c>
    </row>
    <row r="10" spans="1:37">
      <c r="A10" s="1" t="s">
        <v>76</v>
      </c>
      <c r="C10" s="4" t="s">
        <v>73</v>
      </c>
      <c r="D10" s="4"/>
      <c r="E10" s="4" t="s">
        <v>73</v>
      </c>
      <c r="F10" s="4"/>
      <c r="G10" s="4" t="s">
        <v>77</v>
      </c>
      <c r="H10" s="4"/>
      <c r="I10" s="4" t="s">
        <v>78</v>
      </c>
      <c r="J10" s="4"/>
      <c r="K10" s="6">
        <v>0</v>
      </c>
      <c r="L10" s="4"/>
      <c r="M10" s="6">
        <v>0</v>
      </c>
      <c r="N10" s="4"/>
      <c r="O10" s="6">
        <v>759027</v>
      </c>
      <c r="P10" s="4"/>
      <c r="Q10" s="6">
        <v>600897763286</v>
      </c>
      <c r="R10" s="4"/>
      <c r="S10" s="6">
        <v>609767654077</v>
      </c>
      <c r="T10" s="4"/>
      <c r="U10" s="6">
        <v>0</v>
      </c>
      <c r="V10" s="4"/>
      <c r="W10" s="6">
        <v>0</v>
      </c>
      <c r="X10" s="4"/>
      <c r="Y10" s="6">
        <v>370807</v>
      </c>
      <c r="Z10" s="4"/>
      <c r="AA10" s="6">
        <v>299957234381</v>
      </c>
      <c r="AB10" s="4"/>
      <c r="AC10" s="6">
        <v>388220</v>
      </c>
      <c r="AD10" s="4"/>
      <c r="AE10" s="6">
        <v>813010</v>
      </c>
      <c r="AF10" s="4"/>
      <c r="AG10" s="6">
        <v>307341543401</v>
      </c>
      <c r="AH10" s="4"/>
      <c r="AI10" s="6">
        <v>315569534852</v>
      </c>
      <c r="AK10" s="9">
        <v>2.3280253687421468E-2</v>
      </c>
    </row>
    <row r="11" spans="1:37">
      <c r="A11" s="1" t="s">
        <v>79</v>
      </c>
      <c r="C11" s="4" t="s">
        <v>73</v>
      </c>
      <c r="D11" s="4"/>
      <c r="E11" s="4" t="s">
        <v>73</v>
      </c>
      <c r="F11" s="4"/>
      <c r="G11" s="4" t="s">
        <v>80</v>
      </c>
      <c r="H11" s="4"/>
      <c r="I11" s="4" t="s">
        <v>81</v>
      </c>
      <c r="J11" s="4"/>
      <c r="K11" s="6">
        <v>18</v>
      </c>
      <c r="L11" s="4"/>
      <c r="M11" s="6">
        <v>18</v>
      </c>
      <c r="N11" s="4"/>
      <c r="O11" s="6">
        <v>401011</v>
      </c>
      <c r="P11" s="4"/>
      <c r="Q11" s="6">
        <v>393623526730</v>
      </c>
      <c r="R11" s="4"/>
      <c r="S11" s="6">
        <v>394587453818</v>
      </c>
      <c r="T11" s="4"/>
      <c r="U11" s="6">
        <v>0</v>
      </c>
      <c r="V11" s="4"/>
      <c r="W11" s="6">
        <v>0</v>
      </c>
      <c r="X11" s="4"/>
      <c r="Y11" s="6">
        <v>331700</v>
      </c>
      <c r="Z11" s="4"/>
      <c r="AA11" s="6">
        <v>326544203328</v>
      </c>
      <c r="AB11" s="4"/>
      <c r="AC11" s="6">
        <v>69311</v>
      </c>
      <c r="AD11" s="4"/>
      <c r="AE11" s="6">
        <v>982000</v>
      </c>
      <c r="AF11" s="4"/>
      <c r="AG11" s="6">
        <v>68034144353</v>
      </c>
      <c r="AH11" s="4"/>
      <c r="AI11" s="6">
        <v>68051065508</v>
      </c>
      <c r="AK11" s="9">
        <v>5.0202757039540516E-3</v>
      </c>
    </row>
    <row r="12" spans="1:37">
      <c r="A12" s="1" t="s">
        <v>82</v>
      </c>
      <c r="C12" s="4" t="s">
        <v>73</v>
      </c>
      <c r="D12" s="4"/>
      <c r="E12" s="4" t="s">
        <v>73</v>
      </c>
      <c r="F12" s="4"/>
      <c r="G12" s="4" t="s">
        <v>83</v>
      </c>
      <c r="H12" s="4"/>
      <c r="I12" s="4" t="s">
        <v>84</v>
      </c>
      <c r="J12" s="4"/>
      <c r="K12" s="6">
        <v>16</v>
      </c>
      <c r="L12" s="4"/>
      <c r="M12" s="6">
        <v>16</v>
      </c>
      <c r="N12" s="4"/>
      <c r="O12" s="6">
        <v>135000</v>
      </c>
      <c r="P12" s="4"/>
      <c r="Q12" s="6">
        <v>133890263212</v>
      </c>
      <c r="R12" s="4"/>
      <c r="S12" s="6">
        <v>134146781488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135000</v>
      </c>
      <c r="AD12" s="4"/>
      <c r="AE12" s="6">
        <v>995860</v>
      </c>
      <c r="AF12" s="4"/>
      <c r="AG12" s="6">
        <v>133890263212</v>
      </c>
      <c r="AH12" s="4"/>
      <c r="AI12" s="6">
        <v>134416732550</v>
      </c>
      <c r="AK12" s="9">
        <v>9.9162158827083308E-3</v>
      </c>
    </row>
    <row r="13" spans="1:37" ht="24.75" thickBo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1">
        <f>SUM(Q9:Q12)</f>
        <v>1238923456784</v>
      </c>
      <c r="R13" s="4"/>
      <c r="S13" s="11">
        <f>SUM(S9:S12)</f>
        <v>1249855277722</v>
      </c>
      <c r="T13" s="4"/>
      <c r="U13" s="4"/>
      <c r="V13" s="4"/>
      <c r="W13" s="11">
        <f>SUM(W9:W12)</f>
        <v>0</v>
      </c>
      <c r="X13" s="4"/>
      <c r="Y13" s="4"/>
      <c r="Z13" s="4"/>
      <c r="AA13" s="11">
        <f>SUM(AA9:AA12)</f>
        <v>738794965828</v>
      </c>
      <c r="AB13" s="4"/>
      <c r="AC13" s="4"/>
      <c r="AD13" s="4"/>
      <c r="AE13" s="4"/>
      <c r="AF13" s="4"/>
      <c r="AG13" s="11">
        <f>SUM(AG9:AG12)</f>
        <v>509307283492</v>
      </c>
      <c r="AH13" s="4"/>
      <c r="AI13" s="11">
        <f>SUM(AI9:AI12)</f>
        <v>518080005174</v>
      </c>
      <c r="AK13" s="10">
        <f>SUM(AK9:AK12)</f>
        <v>3.8219893300181496E-2</v>
      </c>
    </row>
    <row r="14" spans="1:37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7">
      <c r="AK15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8" sqref="S8:S9"/>
    </sheetView>
  </sheetViews>
  <sheetFormatPr defaultRowHeight="24"/>
  <cols>
    <col min="1" max="1" width="25.57031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4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4.75">
      <c r="A6" s="12" t="s">
        <v>86</v>
      </c>
      <c r="C6" s="13" t="s">
        <v>87</v>
      </c>
      <c r="D6" s="13" t="s">
        <v>87</v>
      </c>
      <c r="E6" s="13" t="s">
        <v>87</v>
      </c>
      <c r="F6" s="13" t="s">
        <v>87</v>
      </c>
      <c r="G6" s="13" t="s">
        <v>87</v>
      </c>
      <c r="H6" s="13" t="s">
        <v>87</v>
      </c>
      <c r="I6" s="13" t="s">
        <v>87</v>
      </c>
      <c r="K6" s="13" t="s">
        <v>137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4.75">
      <c r="A7" s="13" t="s">
        <v>86</v>
      </c>
      <c r="C7" s="13" t="s">
        <v>88</v>
      </c>
      <c r="E7" s="13" t="s">
        <v>89</v>
      </c>
      <c r="G7" s="13" t="s">
        <v>90</v>
      </c>
      <c r="I7" s="13" t="s">
        <v>70</v>
      </c>
      <c r="K7" s="13" t="s">
        <v>91</v>
      </c>
      <c r="M7" s="13" t="s">
        <v>92</v>
      </c>
      <c r="O7" s="13" t="s">
        <v>93</v>
      </c>
      <c r="Q7" s="13" t="s">
        <v>91</v>
      </c>
      <c r="S7" s="13" t="s">
        <v>85</v>
      </c>
    </row>
    <row r="8" spans="1:19" ht="24.75">
      <c r="A8" s="2" t="s">
        <v>94</v>
      </c>
      <c r="C8" s="4" t="s">
        <v>95</v>
      </c>
      <c r="D8" s="4"/>
      <c r="E8" s="4" t="s">
        <v>96</v>
      </c>
      <c r="F8" s="4"/>
      <c r="G8" s="4" t="s">
        <v>97</v>
      </c>
      <c r="H8" s="4"/>
      <c r="I8" s="6">
        <v>8</v>
      </c>
      <c r="J8" s="4"/>
      <c r="K8" s="6">
        <v>15494524</v>
      </c>
      <c r="L8" s="4"/>
      <c r="M8" s="6">
        <v>14200067361</v>
      </c>
      <c r="N8" s="4"/>
      <c r="O8" s="6">
        <v>14205750000</v>
      </c>
      <c r="P8" s="4"/>
      <c r="Q8" s="6">
        <v>9811885</v>
      </c>
      <c r="R8" s="4"/>
      <c r="S8" s="9">
        <v>7.2384418242063299E-7</v>
      </c>
    </row>
    <row r="9" spans="1:19" ht="24.75">
      <c r="A9" s="2" t="s">
        <v>98</v>
      </c>
      <c r="C9" s="4" t="s">
        <v>99</v>
      </c>
      <c r="D9" s="4"/>
      <c r="E9" s="4" t="s">
        <v>96</v>
      </c>
      <c r="F9" s="4"/>
      <c r="G9" s="4" t="s">
        <v>100</v>
      </c>
      <c r="H9" s="4"/>
      <c r="I9" s="6">
        <v>8</v>
      </c>
      <c r="J9" s="4"/>
      <c r="K9" s="6">
        <v>31177438007</v>
      </c>
      <c r="L9" s="4"/>
      <c r="M9" s="6">
        <v>5035740360192</v>
      </c>
      <c r="N9" s="4"/>
      <c r="O9" s="6">
        <v>4994856629274</v>
      </c>
      <c r="P9" s="4"/>
      <c r="Q9" s="6">
        <v>72061168925</v>
      </c>
      <c r="R9" s="4"/>
      <c r="S9" s="9">
        <v>5.3161097897898059E-3</v>
      </c>
    </row>
    <row r="10" spans="1:19" ht="24.75" thickBot="1">
      <c r="C10" s="4"/>
      <c r="D10" s="4"/>
      <c r="E10" s="4"/>
      <c r="F10" s="4"/>
      <c r="G10" s="4"/>
      <c r="H10" s="4"/>
      <c r="I10" s="4"/>
      <c r="J10" s="4"/>
      <c r="K10" s="11">
        <f>SUM(K8:K9)</f>
        <v>31192932531</v>
      </c>
      <c r="L10" s="4"/>
      <c r="M10" s="11">
        <f>SUM(M8:M9)</f>
        <v>5049940427553</v>
      </c>
      <c r="N10" s="4"/>
      <c r="O10" s="11">
        <f>SUM(O8:O9)</f>
        <v>5009062379274</v>
      </c>
      <c r="P10" s="4"/>
      <c r="Q10" s="11">
        <f>SUM(Q8:Q9)</f>
        <v>72070980810</v>
      </c>
      <c r="R10" s="4"/>
      <c r="S10" s="10">
        <f>SUM(S8:S9)</f>
        <v>5.3168336339722263E-3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M13" sqref="M13:S17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4.75">
      <c r="A3" s="12" t="s">
        <v>101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4.75">
      <c r="A6" s="13" t="s">
        <v>102</v>
      </c>
      <c r="B6" s="13" t="s">
        <v>102</v>
      </c>
      <c r="C6" s="13" t="s">
        <v>102</v>
      </c>
      <c r="D6" s="13" t="s">
        <v>102</v>
      </c>
      <c r="E6" s="13" t="s">
        <v>102</v>
      </c>
      <c r="F6" s="13" t="s">
        <v>102</v>
      </c>
      <c r="G6" s="13" t="s">
        <v>102</v>
      </c>
      <c r="I6" s="13" t="s">
        <v>103</v>
      </c>
      <c r="J6" s="13" t="s">
        <v>103</v>
      </c>
      <c r="K6" s="13" t="s">
        <v>103</v>
      </c>
      <c r="L6" s="13" t="s">
        <v>103</v>
      </c>
      <c r="M6" s="13" t="s">
        <v>103</v>
      </c>
      <c r="O6" s="13" t="s">
        <v>104</v>
      </c>
      <c r="P6" s="13" t="s">
        <v>104</v>
      </c>
      <c r="Q6" s="13" t="s">
        <v>104</v>
      </c>
      <c r="R6" s="13" t="s">
        <v>104</v>
      </c>
      <c r="S6" s="13" t="s">
        <v>104</v>
      </c>
    </row>
    <row r="7" spans="1:19" ht="24.75">
      <c r="A7" s="13" t="s">
        <v>105</v>
      </c>
      <c r="C7" s="13" t="s">
        <v>106</v>
      </c>
      <c r="E7" s="13" t="s">
        <v>69</v>
      </c>
      <c r="G7" s="13" t="s">
        <v>70</v>
      </c>
      <c r="I7" s="13" t="s">
        <v>107</v>
      </c>
      <c r="K7" s="13" t="s">
        <v>108</v>
      </c>
      <c r="M7" s="13" t="s">
        <v>109</v>
      </c>
      <c r="O7" s="13" t="s">
        <v>107</v>
      </c>
      <c r="Q7" s="13" t="s">
        <v>108</v>
      </c>
      <c r="S7" s="13" t="s">
        <v>109</v>
      </c>
    </row>
    <row r="8" spans="1:19">
      <c r="A8" s="1" t="s">
        <v>79</v>
      </c>
      <c r="C8" s="4" t="s">
        <v>138</v>
      </c>
      <c r="D8" s="4"/>
      <c r="E8" s="4" t="s">
        <v>81</v>
      </c>
      <c r="F8" s="4"/>
      <c r="G8" s="6">
        <v>18</v>
      </c>
      <c r="H8" s="4"/>
      <c r="I8" s="6">
        <v>1524538996</v>
      </c>
      <c r="J8" s="4"/>
      <c r="K8" s="6">
        <v>0</v>
      </c>
      <c r="L8" s="4"/>
      <c r="M8" s="6">
        <f>I8-K8</f>
        <v>1524538996</v>
      </c>
      <c r="N8" s="4"/>
      <c r="O8" s="6">
        <v>17999512170</v>
      </c>
      <c r="P8" s="4"/>
      <c r="Q8" s="6">
        <v>0</v>
      </c>
      <c r="R8" s="4"/>
      <c r="S8" s="6">
        <f>O8-Q8</f>
        <v>17999512170</v>
      </c>
    </row>
    <row r="9" spans="1:19">
      <c r="A9" s="1" t="s">
        <v>82</v>
      </c>
      <c r="C9" s="4" t="s">
        <v>138</v>
      </c>
      <c r="D9" s="4"/>
      <c r="E9" s="4" t="s">
        <v>84</v>
      </c>
      <c r="F9" s="4"/>
      <c r="G9" s="6">
        <v>16</v>
      </c>
      <c r="H9" s="4"/>
      <c r="I9" s="6">
        <v>1810935425</v>
      </c>
      <c r="J9" s="4"/>
      <c r="K9" s="6">
        <v>0</v>
      </c>
      <c r="L9" s="4"/>
      <c r="M9" s="6">
        <f t="shared" ref="M9:M10" si="0">I9-K9</f>
        <v>1810935425</v>
      </c>
      <c r="N9" s="4"/>
      <c r="O9" s="6">
        <v>3319235170</v>
      </c>
      <c r="P9" s="4"/>
      <c r="Q9" s="6">
        <v>0</v>
      </c>
      <c r="R9" s="4"/>
      <c r="S9" s="6">
        <f t="shared" ref="S9:S10" si="1">O9-Q9</f>
        <v>3319235170</v>
      </c>
    </row>
    <row r="10" spans="1:19">
      <c r="A10" s="1" t="s">
        <v>94</v>
      </c>
      <c r="C10" s="6">
        <v>17</v>
      </c>
      <c r="D10" s="4"/>
      <c r="E10" s="4" t="s">
        <v>138</v>
      </c>
      <c r="F10" s="4"/>
      <c r="G10" s="6">
        <v>8</v>
      </c>
      <c r="H10" s="4"/>
      <c r="I10" s="6">
        <v>67361</v>
      </c>
      <c r="J10" s="4"/>
      <c r="K10" s="6">
        <v>0</v>
      </c>
      <c r="L10" s="4"/>
      <c r="M10" s="6">
        <f t="shared" si="0"/>
        <v>67361</v>
      </c>
      <c r="N10" s="4"/>
      <c r="O10" s="6">
        <v>132785</v>
      </c>
      <c r="P10" s="4"/>
      <c r="Q10" s="6">
        <v>0</v>
      </c>
      <c r="R10" s="4"/>
      <c r="S10" s="6">
        <f t="shared" si="1"/>
        <v>132785</v>
      </c>
    </row>
    <row r="11" spans="1:19">
      <c r="A11" s="1" t="s">
        <v>98</v>
      </c>
      <c r="C11" s="6">
        <v>17</v>
      </c>
      <c r="D11" s="4"/>
      <c r="E11" s="4" t="s">
        <v>138</v>
      </c>
      <c r="F11" s="4"/>
      <c r="G11" s="6">
        <v>8</v>
      </c>
      <c r="H11" s="4"/>
      <c r="I11" s="6">
        <v>82837403</v>
      </c>
      <c r="J11" s="4"/>
      <c r="K11" s="6">
        <v>0</v>
      </c>
      <c r="L11" s="4"/>
      <c r="M11" s="6">
        <f>I11-K11</f>
        <v>82837403</v>
      </c>
      <c r="N11" s="4"/>
      <c r="O11" s="6">
        <v>250573747</v>
      </c>
      <c r="P11" s="4"/>
      <c r="Q11" s="6">
        <v>0</v>
      </c>
      <c r="R11" s="4"/>
      <c r="S11" s="6">
        <f>O11-Q11</f>
        <v>250573747</v>
      </c>
    </row>
    <row r="12" spans="1:19" ht="24.75" thickBot="1">
      <c r="C12" s="4"/>
      <c r="D12" s="4"/>
      <c r="E12" s="4"/>
      <c r="F12" s="4"/>
      <c r="G12" s="4"/>
      <c r="H12" s="4"/>
      <c r="I12" s="11">
        <f>SUM(I8:I11)</f>
        <v>3418379185</v>
      </c>
      <c r="J12" s="4"/>
      <c r="K12" s="11">
        <f>SUM(K8:K11)</f>
        <v>0</v>
      </c>
      <c r="L12" s="4"/>
      <c r="M12" s="11">
        <f>SUM(M8:M11)</f>
        <v>3418379185</v>
      </c>
      <c r="N12" s="4"/>
      <c r="O12" s="11">
        <f>SUM(O8:O11)</f>
        <v>21569453872</v>
      </c>
      <c r="P12" s="4"/>
      <c r="Q12" s="11">
        <f>SUM(Q8:Q11)</f>
        <v>0</v>
      </c>
      <c r="R12" s="4"/>
      <c r="S12" s="11">
        <f>SUM(S8:S11)</f>
        <v>21569453872</v>
      </c>
    </row>
    <row r="13" spans="1:19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6"/>
      <c r="O13" s="6"/>
      <c r="P13" s="6"/>
      <c r="Q13" s="6"/>
      <c r="R13" s="6"/>
      <c r="S13" s="6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  <c r="N16" s="6"/>
      <c r="O16" s="6"/>
      <c r="P16" s="6"/>
      <c r="Q16" s="6"/>
      <c r="R16" s="6"/>
      <c r="S16" s="6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3"/>
  <sheetViews>
    <sheetView rightToLeft="1" workbookViewId="0">
      <selection activeCell="I14" sqref="I14"/>
    </sheetView>
  </sheetViews>
  <sheetFormatPr defaultRowHeight="24"/>
  <cols>
    <col min="1" max="1" width="24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4.75">
      <c r="A3" s="12" t="s">
        <v>101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4.75">
      <c r="A6" s="12" t="s">
        <v>3</v>
      </c>
      <c r="C6" s="13" t="s">
        <v>110</v>
      </c>
      <c r="D6" s="13" t="s">
        <v>110</v>
      </c>
      <c r="E6" s="13" t="s">
        <v>110</v>
      </c>
      <c r="F6" s="13" t="s">
        <v>110</v>
      </c>
      <c r="G6" s="13" t="s">
        <v>110</v>
      </c>
      <c r="I6" s="13" t="s">
        <v>103</v>
      </c>
      <c r="J6" s="13" t="s">
        <v>103</v>
      </c>
      <c r="K6" s="13" t="s">
        <v>103</v>
      </c>
      <c r="L6" s="13" t="s">
        <v>103</v>
      </c>
      <c r="M6" s="13" t="s">
        <v>103</v>
      </c>
      <c r="O6" s="13" t="s">
        <v>104</v>
      </c>
      <c r="P6" s="13" t="s">
        <v>104</v>
      </c>
      <c r="Q6" s="13" t="s">
        <v>104</v>
      </c>
      <c r="R6" s="13" t="s">
        <v>104</v>
      </c>
      <c r="S6" s="13" t="s">
        <v>104</v>
      </c>
    </row>
    <row r="7" spans="1:19" ht="24.75">
      <c r="A7" s="13" t="s">
        <v>3</v>
      </c>
      <c r="C7" s="13" t="s">
        <v>111</v>
      </c>
      <c r="E7" s="13" t="s">
        <v>112</v>
      </c>
      <c r="G7" s="13" t="s">
        <v>113</v>
      </c>
      <c r="I7" s="13" t="s">
        <v>114</v>
      </c>
      <c r="K7" s="13" t="s">
        <v>108</v>
      </c>
      <c r="M7" s="13" t="s">
        <v>115</v>
      </c>
      <c r="O7" s="13" t="s">
        <v>114</v>
      </c>
      <c r="Q7" s="13" t="s">
        <v>108</v>
      </c>
      <c r="S7" s="13" t="s">
        <v>115</v>
      </c>
    </row>
    <row r="8" spans="1:19">
      <c r="A8" s="1" t="s">
        <v>18</v>
      </c>
      <c r="C8" s="4" t="s">
        <v>116</v>
      </c>
      <c r="D8" s="4"/>
      <c r="E8" s="6">
        <v>1171430</v>
      </c>
      <c r="F8" s="4"/>
      <c r="G8" s="6">
        <v>23500</v>
      </c>
      <c r="H8" s="4"/>
      <c r="I8" s="6">
        <v>27528605000</v>
      </c>
      <c r="J8" s="4"/>
      <c r="K8" s="6">
        <v>75214768</v>
      </c>
      <c r="L8" s="4"/>
      <c r="M8" s="6">
        <v>27453390232</v>
      </c>
      <c r="N8" s="4"/>
      <c r="O8" s="6">
        <v>27528605000</v>
      </c>
      <c r="P8" s="4"/>
      <c r="Q8" s="6">
        <v>75214768</v>
      </c>
      <c r="R8" s="4"/>
      <c r="S8" s="6">
        <v>27453390232</v>
      </c>
    </row>
    <row r="9" spans="1:19">
      <c r="A9" s="1" t="s">
        <v>42</v>
      </c>
      <c r="C9" s="4" t="s">
        <v>117</v>
      </c>
      <c r="D9" s="4"/>
      <c r="E9" s="6">
        <v>15356839</v>
      </c>
      <c r="F9" s="4"/>
      <c r="G9" s="6">
        <v>5100</v>
      </c>
      <c r="H9" s="4"/>
      <c r="I9" s="6">
        <v>78319878900</v>
      </c>
      <c r="J9" s="4"/>
      <c r="K9" s="6">
        <v>11175414312</v>
      </c>
      <c r="L9" s="4"/>
      <c r="M9" s="6">
        <v>67144464588</v>
      </c>
      <c r="N9" s="4"/>
      <c r="O9" s="6">
        <v>78319878900</v>
      </c>
      <c r="P9" s="4"/>
      <c r="Q9" s="6">
        <v>11175414312</v>
      </c>
      <c r="R9" s="4"/>
      <c r="S9" s="6">
        <v>67144464588</v>
      </c>
    </row>
    <row r="10" spans="1:19" ht="24.75" thickBot="1">
      <c r="C10" s="4"/>
      <c r="D10" s="4"/>
      <c r="E10" s="4"/>
      <c r="F10" s="4"/>
      <c r="G10" s="4"/>
      <c r="H10" s="4"/>
      <c r="I10" s="11">
        <f>SUM(I8:I9)</f>
        <v>105848483900</v>
      </c>
      <c r="J10" s="4"/>
      <c r="K10" s="11">
        <f>SUM(K8:K9)</f>
        <v>11250629080</v>
      </c>
      <c r="L10" s="4"/>
      <c r="M10" s="11">
        <f>SUM(M8:M9)</f>
        <v>94597854820</v>
      </c>
      <c r="N10" s="4"/>
      <c r="O10" s="11">
        <f>SUM(O8:O9)</f>
        <v>105848483900</v>
      </c>
      <c r="P10" s="4"/>
      <c r="Q10" s="11">
        <f>SUM(Q8:Q9)</f>
        <v>11250629080</v>
      </c>
      <c r="R10" s="4"/>
      <c r="S10" s="11">
        <f>SUM(S8:S9)</f>
        <v>94597854820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4"/>
  <sheetViews>
    <sheetView rightToLeft="1" workbookViewId="0">
      <selection activeCell="G69" sqref="G69"/>
    </sheetView>
  </sheetViews>
  <sheetFormatPr defaultRowHeight="24"/>
  <cols>
    <col min="1" max="1" width="40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75">
      <c r="A3" s="12" t="s">
        <v>101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4.75">
      <c r="A6" s="12" t="s">
        <v>3</v>
      </c>
      <c r="C6" s="13" t="s">
        <v>103</v>
      </c>
      <c r="D6" s="13" t="s">
        <v>103</v>
      </c>
      <c r="E6" s="13" t="s">
        <v>103</v>
      </c>
      <c r="F6" s="13" t="s">
        <v>103</v>
      </c>
      <c r="G6" s="13" t="s">
        <v>103</v>
      </c>
      <c r="H6" s="13" t="s">
        <v>103</v>
      </c>
      <c r="I6" s="13" t="s">
        <v>103</v>
      </c>
      <c r="K6" s="13" t="s">
        <v>104</v>
      </c>
      <c r="L6" s="13" t="s">
        <v>104</v>
      </c>
      <c r="M6" s="13" t="s">
        <v>104</v>
      </c>
      <c r="N6" s="13" t="s">
        <v>104</v>
      </c>
      <c r="O6" s="13" t="s">
        <v>104</v>
      </c>
      <c r="P6" s="13" t="s">
        <v>104</v>
      </c>
      <c r="Q6" s="13" t="s">
        <v>104</v>
      </c>
    </row>
    <row r="7" spans="1:17" ht="24.75">
      <c r="A7" s="13" t="s">
        <v>3</v>
      </c>
      <c r="C7" s="13" t="s">
        <v>7</v>
      </c>
      <c r="E7" s="13" t="s">
        <v>118</v>
      </c>
      <c r="G7" s="13" t="s">
        <v>119</v>
      </c>
      <c r="I7" s="13" t="s">
        <v>120</v>
      </c>
      <c r="K7" s="13" t="s">
        <v>7</v>
      </c>
      <c r="M7" s="13" t="s">
        <v>118</v>
      </c>
      <c r="O7" s="13" t="s">
        <v>119</v>
      </c>
      <c r="Q7" s="13" t="s">
        <v>120</v>
      </c>
    </row>
    <row r="8" spans="1:17">
      <c r="A8" s="1" t="s">
        <v>39</v>
      </c>
      <c r="C8" s="7">
        <v>19640672</v>
      </c>
      <c r="D8" s="7"/>
      <c r="E8" s="7">
        <v>132957146110</v>
      </c>
      <c r="F8" s="7"/>
      <c r="G8" s="7">
        <v>117754796129</v>
      </c>
      <c r="H8" s="7"/>
      <c r="I8" s="7">
        <f>E8-G8</f>
        <v>15202349981</v>
      </c>
      <c r="J8" s="7"/>
      <c r="K8" s="7">
        <v>19640672</v>
      </c>
      <c r="L8" s="7"/>
      <c r="M8" s="7">
        <v>132957146110</v>
      </c>
      <c r="N8" s="7"/>
      <c r="O8" s="7">
        <v>118461580649</v>
      </c>
      <c r="P8" s="7"/>
      <c r="Q8" s="7">
        <f>M8-O8</f>
        <v>14495565461</v>
      </c>
    </row>
    <row r="9" spans="1:17">
      <c r="A9" s="1" t="s">
        <v>45</v>
      </c>
      <c r="C9" s="7">
        <v>79450154</v>
      </c>
      <c r="D9" s="7"/>
      <c r="E9" s="7">
        <v>335022239326</v>
      </c>
      <c r="F9" s="7"/>
      <c r="G9" s="7">
        <v>311613872673</v>
      </c>
      <c r="H9" s="7"/>
      <c r="I9" s="7">
        <f t="shared" ref="I9:I57" si="0">E9-G9</f>
        <v>23408366653</v>
      </c>
      <c r="J9" s="7"/>
      <c r="K9" s="7">
        <v>79450154</v>
      </c>
      <c r="L9" s="7"/>
      <c r="M9" s="7">
        <v>335022239326</v>
      </c>
      <c r="N9" s="7"/>
      <c r="O9" s="7">
        <v>284300393404</v>
      </c>
      <c r="P9" s="7"/>
      <c r="Q9" s="7">
        <f t="shared" ref="Q9:Q57" si="1">M9-O9</f>
        <v>50721845922</v>
      </c>
    </row>
    <row r="10" spans="1:17">
      <c r="A10" s="1" t="s">
        <v>55</v>
      </c>
      <c r="C10" s="7">
        <v>25370235</v>
      </c>
      <c r="D10" s="7"/>
      <c r="E10" s="7">
        <v>197719171677</v>
      </c>
      <c r="F10" s="7"/>
      <c r="G10" s="7">
        <v>189211087450</v>
      </c>
      <c r="H10" s="7"/>
      <c r="I10" s="7">
        <f t="shared" si="0"/>
        <v>8508084227</v>
      </c>
      <c r="J10" s="7"/>
      <c r="K10" s="7">
        <v>25370235</v>
      </c>
      <c r="L10" s="7"/>
      <c r="M10" s="7">
        <v>197719171677</v>
      </c>
      <c r="N10" s="7"/>
      <c r="O10" s="7">
        <v>189211087450</v>
      </c>
      <c r="P10" s="7"/>
      <c r="Q10" s="7">
        <f t="shared" si="1"/>
        <v>8508084227</v>
      </c>
    </row>
    <row r="11" spans="1:17">
      <c r="A11" s="1" t="s">
        <v>58</v>
      </c>
      <c r="C11" s="7">
        <v>38902128</v>
      </c>
      <c r="D11" s="7"/>
      <c r="E11" s="7">
        <v>183801648588</v>
      </c>
      <c r="F11" s="7"/>
      <c r="G11" s="7">
        <v>180617996268</v>
      </c>
      <c r="H11" s="7"/>
      <c r="I11" s="7">
        <f t="shared" si="0"/>
        <v>3183652320</v>
      </c>
      <c r="J11" s="7"/>
      <c r="K11" s="7">
        <v>38902128</v>
      </c>
      <c r="L11" s="7"/>
      <c r="M11" s="7">
        <v>183801648588</v>
      </c>
      <c r="N11" s="7"/>
      <c r="O11" s="7">
        <v>180617996268</v>
      </c>
      <c r="P11" s="7"/>
      <c r="Q11" s="7">
        <f t="shared" si="1"/>
        <v>3183652320</v>
      </c>
    </row>
    <row r="12" spans="1:17">
      <c r="A12" s="1" t="s">
        <v>30</v>
      </c>
      <c r="C12" s="7">
        <v>21801296</v>
      </c>
      <c r="D12" s="7"/>
      <c r="E12" s="7">
        <v>569529077429</v>
      </c>
      <c r="F12" s="7"/>
      <c r="G12" s="7">
        <v>458226058950</v>
      </c>
      <c r="H12" s="7"/>
      <c r="I12" s="7">
        <f t="shared" si="0"/>
        <v>111303018479</v>
      </c>
      <c r="J12" s="7"/>
      <c r="K12" s="7">
        <v>21801296</v>
      </c>
      <c r="L12" s="7"/>
      <c r="M12" s="7">
        <v>569529077429</v>
      </c>
      <c r="N12" s="7"/>
      <c r="O12" s="7">
        <v>435699637979</v>
      </c>
      <c r="P12" s="7"/>
      <c r="Q12" s="7">
        <f t="shared" si="1"/>
        <v>133829439450</v>
      </c>
    </row>
    <row r="13" spans="1:17">
      <c r="A13" s="1" t="s">
        <v>27</v>
      </c>
      <c r="C13" s="7">
        <v>8910796</v>
      </c>
      <c r="D13" s="7"/>
      <c r="E13" s="7">
        <v>231630862373</v>
      </c>
      <c r="F13" s="7"/>
      <c r="G13" s="7">
        <v>200556139288</v>
      </c>
      <c r="H13" s="7"/>
      <c r="I13" s="7">
        <f t="shared" si="0"/>
        <v>31074723085</v>
      </c>
      <c r="J13" s="7"/>
      <c r="K13" s="7">
        <v>8910796</v>
      </c>
      <c r="L13" s="7"/>
      <c r="M13" s="7">
        <v>231630862373</v>
      </c>
      <c r="N13" s="7"/>
      <c r="O13" s="7">
        <v>195997637118</v>
      </c>
      <c r="P13" s="7"/>
      <c r="Q13" s="7">
        <f t="shared" si="1"/>
        <v>35633225255</v>
      </c>
    </row>
    <row r="14" spans="1:17">
      <c r="A14" s="1" t="s">
        <v>61</v>
      </c>
      <c r="C14" s="7">
        <v>185454</v>
      </c>
      <c r="D14" s="7"/>
      <c r="E14" s="7">
        <v>59034863237</v>
      </c>
      <c r="F14" s="7"/>
      <c r="G14" s="7">
        <v>59571735164</v>
      </c>
      <c r="H14" s="7"/>
      <c r="I14" s="7">
        <f>E14-G14</f>
        <v>-536871927</v>
      </c>
      <c r="J14" s="7"/>
      <c r="K14" s="7">
        <v>185454</v>
      </c>
      <c r="L14" s="7"/>
      <c r="M14" s="7">
        <v>59034863237</v>
      </c>
      <c r="N14" s="7"/>
      <c r="O14" s="7">
        <v>59571735164</v>
      </c>
      <c r="P14" s="7"/>
      <c r="Q14" s="7">
        <f t="shared" si="1"/>
        <v>-536871927</v>
      </c>
    </row>
    <row r="15" spans="1:17">
      <c r="A15" s="1" t="s">
        <v>33</v>
      </c>
      <c r="C15" s="7">
        <v>27972334</v>
      </c>
      <c r="D15" s="7"/>
      <c r="E15" s="7">
        <v>412361476426</v>
      </c>
      <c r="F15" s="7"/>
      <c r="G15" s="7">
        <v>367202950928</v>
      </c>
      <c r="H15" s="7"/>
      <c r="I15" s="7">
        <f t="shared" si="0"/>
        <v>45158525498</v>
      </c>
      <c r="J15" s="7"/>
      <c r="K15" s="7">
        <v>27972334</v>
      </c>
      <c r="L15" s="7"/>
      <c r="M15" s="7">
        <v>412361476426</v>
      </c>
      <c r="N15" s="7"/>
      <c r="O15" s="7">
        <v>347143229611</v>
      </c>
      <c r="P15" s="7"/>
      <c r="Q15" s="7">
        <f t="shared" si="1"/>
        <v>65218246815</v>
      </c>
    </row>
    <row r="16" spans="1:17">
      <c r="A16" s="1" t="s">
        <v>17</v>
      </c>
      <c r="C16" s="7">
        <v>22017678</v>
      </c>
      <c r="D16" s="7"/>
      <c r="E16" s="7">
        <v>212300726314</v>
      </c>
      <c r="F16" s="7"/>
      <c r="G16" s="7">
        <v>196761188614</v>
      </c>
      <c r="H16" s="7"/>
      <c r="I16" s="7">
        <f t="shared" si="0"/>
        <v>15539537700</v>
      </c>
      <c r="J16" s="7"/>
      <c r="K16" s="7">
        <v>22017678</v>
      </c>
      <c r="L16" s="7"/>
      <c r="M16" s="7">
        <v>212300726314</v>
      </c>
      <c r="N16" s="7"/>
      <c r="O16" s="7">
        <v>208264965003</v>
      </c>
      <c r="P16" s="7"/>
      <c r="Q16" s="7">
        <f t="shared" si="1"/>
        <v>4035761311</v>
      </c>
    </row>
    <row r="17" spans="1:17">
      <c r="A17" s="1" t="s">
        <v>51</v>
      </c>
      <c r="C17" s="7">
        <v>15256913</v>
      </c>
      <c r="D17" s="7"/>
      <c r="E17" s="7">
        <v>168192430137</v>
      </c>
      <c r="F17" s="7"/>
      <c r="G17" s="7">
        <v>167168561474</v>
      </c>
      <c r="H17" s="7"/>
      <c r="I17" s="7">
        <f t="shared" si="0"/>
        <v>1023868663</v>
      </c>
      <c r="J17" s="7"/>
      <c r="K17" s="7">
        <v>15256913</v>
      </c>
      <c r="L17" s="7"/>
      <c r="M17" s="7">
        <v>168192430137</v>
      </c>
      <c r="N17" s="7"/>
      <c r="O17" s="7">
        <v>167168561474</v>
      </c>
      <c r="P17" s="7"/>
      <c r="Q17" s="7">
        <f t="shared" si="1"/>
        <v>1023868663</v>
      </c>
    </row>
    <row r="18" spans="1:17">
      <c r="A18" s="1" t="s">
        <v>52</v>
      </c>
      <c r="C18" s="7">
        <v>2461870</v>
      </c>
      <c r="D18" s="7"/>
      <c r="E18" s="7">
        <v>117711372115</v>
      </c>
      <c r="F18" s="7"/>
      <c r="G18" s="7">
        <v>112802987960</v>
      </c>
      <c r="H18" s="7"/>
      <c r="I18" s="7">
        <f t="shared" si="0"/>
        <v>4908384155</v>
      </c>
      <c r="J18" s="7"/>
      <c r="K18" s="7">
        <v>2461870</v>
      </c>
      <c r="L18" s="7"/>
      <c r="M18" s="7">
        <v>117711372115</v>
      </c>
      <c r="N18" s="7"/>
      <c r="O18" s="7">
        <v>112802987960</v>
      </c>
      <c r="P18" s="7"/>
      <c r="Q18" s="7">
        <f t="shared" si="1"/>
        <v>4908384155</v>
      </c>
    </row>
    <row r="19" spans="1:17">
      <c r="A19" s="1" t="s">
        <v>35</v>
      </c>
      <c r="C19" s="7">
        <v>22009387</v>
      </c>
      <c r="D19" s="7"/>
      <c r="E19" s="7">
        <v>311767643849</v>
      </c>
      <c r="F19" s="7"/>
      <c r="G19" s="7">
        <v>294136471272</v>
      </c>
      <c r="H19" s="7"/>
      <c r="I19" s="7">
        <f t="shared" si="0"/>
        <v>17631172577</v>
      </c>
      <c r="J19" s="7"/>
      <c r="K19" s="7">
        <v>22009387</v>
      </c>
      <c r="L19" s="7"/>
      <c r="M19" s="7">
        <v>311767643849</v>
      </c>
      <c r="N19" s="7"/>
      <c r="O19" s="7">
        <v>279569659434</v>
      </c>
      <c r="P19" s="7"/>
      <c r="Q19" s="7">
        <f t="shared" si="1"/>
        <v>32197984415</v>
      </c>
    </row>
    <row r="20" spans="1:17">
      <c r="A20" s="1" t="s">
        <v>36</v>
      </c>
      <c r="C20" s="7">
        <v>6673154</v>
      </c>
      <c r="D20" s="7"/>
      <c r="E20" s="7">
        <v>216449432180</v>
      </c>
      <c r="F20" s="7"/>
      <c r="G20" s="7">
        <v>194190706563</v>
      </c>
      <c r="H20" s="7"/>
      <c r="I20" s="7">
        <f t="shared" si="0"/>
        <v>22258725617</v>
      </c>
      <c r="J20" s="7"/>
      <c r="K20" s="7">
        <v>6673154</v>
      </c>
      <c r="L20" s="7"/>
      <c r="M20" s="7">
        <v>216449432180</v>
      </c>
      <c r="N20" s="7"/>
      <c r="O20" s="7">
        <v>160855597263</v>
      </c>
      <c r="P20" s="7"/>
      <c r="Q20" s="7">
        <f t="shared" si="1"/>
        <v>55593834917</v>
      </c>
    </row>
    <row r="21" spans="1:17">
      <c r="A21" s="1" t="s">
        <v>23</v>
      </c>
      <c r="C21" s="7">
        <v>646593</v>
      </c>
      <c r="D21" s="7"/>
      <c r="E21" s="7">
        <v>26082623413</v>
      </c>
      <c r="F21" s="7"/>
      <c r="G21" s="7">
        <v>24013175459</v>
      </c>
      <c r="H21" s="7"/>
      <c r="I21" s="7">
        <f t="shared" si="0"/>
        <v>2069447954</v>
      </c>
      <c r="J21" s="7"/>
      <c r="K21" s="7">
        <v>646593</v>
      </c>
      <c r="L21" s="7"/>
      <c r="M21" s="7">
        <v>26082623413</v>
      </c>
      <c r="N21" s="7"/>
      <c r="O21" s="7">
        <v>23776907849</v>
      </c>
      <c r="P21" s="7"/>
      <c r="Q21" s="7">
        <f t="shared" si="1"/>
        <v>2305715564</v>
      </c>
    </row>
    <row r="22" spans="1:17">
      <c r="A22" s="1" t="s">
        <v>16</v>
      </c>
      <c r="C22" s="7">
        <v>66635855</v>
      </c>
      <c r="D22" s="7"/>
      <c r="E22" s="7">
        <v>527265398435</v>
      </c>
      <c r="F22" s="7"/>
      <c r="G22" s="7">
        <v>486686702513</v>
      </c>
      <c r="H22" s="7"/>
      <c r="I22" s="7">
        <f t="shared" si="0"/>
        <v>40578695922</v>
      </c>
      <c r="J22" s="7"/>
      <c r="K22" s="7">
        <v>66635855</v>
      </c>
      <c r="L22" s="7"/>
      <c r="M22" s="7">
        <v>527265398435</v>
      </c>
      <c r="N22" s="7"/>
      <c r="O22" s="7">
        <v>490297585720</v>
      </c>
      <c r="P22" s="7"/>
      <c r="Q22" s="7">
        <f t="shared" si="1"/>
        <v>36967812715</v>
      </c>
    </row>
    <row r="23" spans="1:17">
      <c r="A23" s="1" t="s">
        <v>41</v>
      </c>
      <c r="C23" s="7">
        <v>45844569</v>
      </c>
      <c r="D23" s="7"/>
      <c r="E23" s="7">
        <v>360472889072</v>
      </c>
      <c r="F23" s="7"/>
      <c r="G23" s="7">
        <v>334068521854</v>
      </c>
      <c r="H23" s="7"/>
      <c r="I23" s="7">
        <f t="shared" si="0"/>
        <v>26404367218</v>
      </c>
      <c r="J23" s="7"/>
      <c r="K23" s="7">
        <v>45844569</v>
      </c>
      <c r="L23" s="7"/>
      <c r="M23" s="7">
        <v>360472889072</v>
      </c>
      <c r="N23" s="7"/>
      <c r="O23" s="7">
        <v>299072518581</v>
      </c>
      <c r="P23" s="7"/>
      <c r="Q23" s="7">
        <f t="shared" si="1"/>
        <v>61400370491</v>
      </c>
    </row>
    <row r="24" spans="1:17">
      <c r="A24" s="1" t="s">
        <v>38</v>
      </c>
      <c r="C24" s="7">
        <v>18301517</v>
      </c>
      <c r="D24" s="7"/>
      <c r="E24" s="7">
        <v>387866721802</v>
      </c>
      <c r="F24" s="7"/>
      <c r="G24" s="7">
        <v>354933514295</v>
      </c>
      <c r="H24" s="7"/>
      <c r="I24" s="7">
        <f t="shared" si="0"/>
        <v>32933207507</v>
      </c>
      <c r="J24" s="7"/>
      <c r="K24" s="7">
        <v>18301517</v>
      </c>
      <c r="L24" s="7"/>
      <c r="M24" s="7">
        <v>387866721802</v>
      </c>
      <c r="N24" s="7"/>
      <c r="O24" s="7">
        <v>332743400915</v>
      </c>
      <c r="P24" s="7"/>
      <c r="Q24" s="7">
        <f t="shared" si="1"/>
        <v>55123320887</v>
      </c>
    </row>
    <row r="25" spans="1:17">
      <c r="A25" s="1" t="s">
        <v>56</v>
      </c>
      <c r="C25" s="7">
        <v>19980462</v>
      </c>
      <c r="D25" s="7"/>
      <c r="E25" s="7">
        <v>253433738484</v>
      </c>
      <c r="F25" s="7"/>
      <c r="G25" s="7">
        <v>216240393831</v>
      </c>
      <c r="H25" s="7"/>
      <c r="I25" s="7">
        <f t="shared" si="0"/>
        <v>37193344653</v>
      </c>
      <c r="J25" s="7"/>
      <c r="K25" s="7">
        <v>19980462</v>
      </c>
      <c r="L25" s="7"/>
      <c r="M25" s="7">
        <v>253433738484</v>
      </c>
      <c r="N25" s="7"/>
      <c r="O25" s="7">
        <v>216240393831</v>
      </c>
      <c r="P25" s="7"/>
      <c r="Q25" s="7">
        <f t="shared" si="1"/>
        <v>37193344653</v>
      </c>
    </row>
    <row r="26" spans="1:17">
      <c r="A26" s="1" t="s">
        <v>46</v>
      </c>
      <c r="C26" s="7">
        <v>5346154</v>
      </c>
      <c r="D26" s="7"/>
      <c r="E26" s="7">
        <v>107668617213</v>
      </c>
      <c r="F26" s="7"/>
      <c r="G26" s="7">
        <v>98609523477</v>
      </c>
      <c r="H26" s="7"/>
      <c r="I26" s="7">
        <f t="shared" si="0"/>
        <v>9059093736</v>
      </c>
      <c r="J26" s="7"/>
      <c r="K26" s="7">
        <v>5346154</v>
      </c>
      <c r="L26" s="7"/>
      <c r="M26" s="7">
        <v>107668617213</v>
      </c>
      <c r="N26" s="7"/>
      <c r="O26" s="7">
        <v>89854649627</v>
      </c>
      <c r="P26" s="7"/>
      <c r="Q26" s="7">
        <f t="shared" si="1"/>
        <v>17813967586</v>
      </c>
    </row>
    <row r="27" spans="1:17">
      <c r="A27" s="1" t="s">
        <v>21</v>
      </c>
      <c r="C27" s="7">
        <v>5992751</v>
      </c>
      <c r="D27" s="7"/>
      <c r="E27" s="7">
        <v>458219680598</v>
      </c>
      <c r="F27" s="7"/>
      <c r="G27" s="7">
        <v>454704074022</v>
      </c>
      <c r="H27" s="7"/>
      <c r="I27" s="7">
        <f t="shared" si="0"/>
        <v>3515606576</v>
      </c>
      <c r="J27" s="7"/>
      <c r="K27" s="7">
        <v>5992751</v>
      </c>
      <c r="L27" s="7"/>
      <c r="M27" s="7">
        <v>458219680598</v>
      </c>
      <c r="N27" s="7"/>
      <c r="O27" s="7">
        <v>466522337816</v>
      </c>
      <c r="P27" s="7"/>
      <c r="Q27" s="7">
        <f t="shared" si="1"/>
        <v>-8302657218</v>
      </c>
    </row>
    <row r="28" spans="1:17">
      <c r="A28" s="1" t="s">
        <v>42</v>
      </c>
      <c r="C28" s="7">
        <v>15356839</v>
      </c>
      <c r="D28" s="7"/>
      <c r="E28" s="7">
        <v>506966119482</v>
      </c>
      <c r="F28" s="7"/>
      <c r="G28" s="7">
        <v>582211294363</v>
      </c>
      <c r="H28" s="7"/>
      <c r="I28" s="7">
        <f t="shared" si="0"/>
        <v>-75245174881</v>
      </c>
      <c r="J28" s="7"/>
      <c r="K28" s="7">
        <v>15356839</v>
      </c>
      <c r="L28" s="7"/>
      <c r="M28" s="7">
        <v>506966119482</v>
      </c>
      <c r="N28" s="7"/>
      <c r="O28" s="7">
        <v>567682150709</v>
      </c>
      <c r="P28" s="7"/>
      <c r="Q28" s="7">
        <f t="shared" si="1"/>
        <v>-60716031227</v>
      </c>
    </row>
    <row r="29" spans="1:17">
      <c r="A29" s="1" t="s">
        <v>32</v>
      </c>
      <c r="C29" s="7">
        <v>31262393</v>
      </c>
      <c r="D29" s="7"/>
      <c r="E29" s="7">
        <v>385347133844</v>
      </c>
      <c r="F29" s="7"/>
      <c r="G29" s="7">
        <v>332595522193</v>
      </c>
      <c r="H29" s="7"/>
      <c r="I29" s="7">
        <f t="shared" si="0"/>
        <v>52751611651</v>
      </c>
      <c r="J29" s="7"/>
      <c r="K29" s="7">
        <v>31262393</v>
      </c>
      <c r="L29" s="7"/>
      <c r="M29" s="7">
        <v>385347133844</v>
      </c>
      <c r="N29" s="7"/>
      <c r="O29" s="7">
        <v>306912545526</v>
      </c>
      <c r="P29" s="7"/>
      <c r="Q29" s="7">
        <f t="shared" si="1"/>
        <v>78434588318</v>
      </c>
    </row>
    <row r="30" spans="1:17">
      <c r="A30" s="1" t="s">
        <v>25</v>
      </c>
      <c r="C30" s="7">
        <v>11809580</v>
      </c>
      <c r="D30" s="7"/>
      <c r="E30" s="7">
        <v>238895019529</v>
      </c>
      <c r="F30" s="7"/>
      <c r="G30" s="7">
        <v>226141059708</v>
      </c>
      <c r="H30" s="7"/>
      <c r="I30" s="7">
        <f t="shared" si="0"/>
        <v>12753959821</v>
      </c>
      <c r="J30" s="7"/>
      <c r="K30" s="7">
        <v>11809580</v>
      </c>
      <c r="L30" s="7"/>
      <c r="M30" s="7">
        <v>238895019529</v>
      </c>
      <c r="N30" s="7"/>
      <c r="O30" s="7">
        <v>226202652227</v>
      </c>
      <c r="P30" s="7"/>
      <c r="Q30" s="7">
        <f t="shared" si="1"/>
        <v>12692367302</v>
      </c>
    </row>
    <row r="31" spans="1:17">
      <c r="A31" s="1" t="s">
        <v>54</v>
      </c>
      <c r="C31" s="7">
        <v>2750000</v>
      </c>
      <c r="D31" s="7"/>
      <c r="E31" s="7">
        <v>126977461875</v>
      </c>
      <c r="F31" s="7"/>
      <c r="G31" s="7">
        <v>126669911940</v>
      </c>
      <c r="H31" s="7"/>
      <c r="I31" s="7">
        <f t="shared" si="0"/>
        <v>307549935</v>
      </c>
      <c r="J31" s="7"/>
      <c r="K31" s="7">
        <v>2750000</v>
      </c>
      <c r="L31" s="7"/>
      <c r="M31" s="7">
        <v>126977461875</v>
      </c>
      <c r="N31" s="7"/>
      <c r="O31" s="7">
        <v>126669911940</v>
      </c>
      <c r="P31" s="7"/>
      <c r="Q31" s="7">
        <f t="shared" si="1"/>
        <v>307549935</v>
      </c>
    </row>
    <row r="32" spans="1:17">
      <c r="A32" s="1" t="s">
        <v>57</v>
      </c>
      <c r="C32" s="7">
        <v>180077</v>
      </c>
      <c r="D32" s="7"/>
      <c r="E32" s="7">
        <v>56956388659</v>
      </c>
      <c r="F32" s="7"/>
      <c r="G32" s="7">
        <v>57438820260</v>
      </c>
      <c r="H32" s="7"/>
      <c r="I32" s="7">
        <f t="shared" si="0"/>
        <v>-482431601</v>
      </c>
      <c r="J32" s="7"/>
      <c r="K32" s="7">
        <v>180077</v>
      </c>
      <c r="L32" s="7"/>
      <c r="M32" s="7">
        <v>56956388659</v>
      </c>
      <c r="N32" s="7"/>
      <c r="O32" s="7">
        <v>57438820260</v>
      </c>
      <c r="P32" s="7"/>
      <c r="Q32" s="7">
        <f t="shared" si="1"/>
        <v>-482431601</v>
      </c>
    </row>
    <row r="33" spans="1:17">
      <c r="A33" s="1" t="s">
        <v>37</v>
      </c>
      <c r="C33" s="7">
        <v>26131659</v>
      </c>
      <c r="D33" s="7"/>
      <c r="E33" s="7">
        <v>471207825909</v>
      </c>
      <c r="F33" s="7"/>
      <c r="G33" s="7">
        <v>416395178698</v>
      </c>
      <c r="H33" s="7"/>
      <c r="I33" s="7">
        <f t="shared" si="0"/>
        <v>54812647211</v>
      </c>
      <c r="J33" s="7"/>
      <c r="K33" s="7">
        <v>26131659</v>
      </c>
      <c r="L33" s="7"/>
      <c r="M33" s="7">
        <v>471207825909</v>
      </c>
      <c r="N33" s="7"/>
      <c r="O33" s="7">
        <v>383774264307</v>
      </c>
      <c r="P33" s="7"/>
      <c r="Q33" s="7">
        <f t="shared" si="1"/>
        <v>87433561602</v>
      </c>
    </row>
    <row r="34" spans="1:17">
      <c r="A34" s="1" t="s">
        <v>15</v>
      </c>
      <c r="C34" s="7">
        <v>55851390</v>
      </c>
      <c r="D34" s="7"/>
      <c r="E34" s="7">
        <v>242840430679</v>
      </c>
      <c r="F34" s="7"/>
      <c r="G34" s="7">
        <v>237275499565</v>
      </c>
      <c r="H34" s="7"/>
      <c r="I34" s="7">
        <f t="shared" si="0"/>
        <v>5564931114</v>
      </c>
      <c r="J34" s="7"/>
      <c r="K34" s="7">
        <v>55851390</v>
      </c>
      <c r="L34" s="7"/>
      <c r="M34" s="7">
        <v>242840430679</v>
      </c>
      <c r="N34" s="7"/>
      <c r="O34" s="7">
        <v>237493786411</v>
      </c>
      <c r="P34" s="7"/>
      <c r="Q34" s="7">
        <f t="shared" si="1"/>
        <v>5346644268</v>
      </c>
    </row>
    <row r="35" spans="1:17">
      <c r="A35" s="1" t="s">
        <v>40</v>
      </c>
      <c r="C35" s="7">
        <v>104753875</v>
      </c>
      <c r="D35" s="7"/>
      <c r="E35" s="7">
        <v>664353160651</v>
      </c>
      <c r="F35" s="7"/>
      <c r="G35" s="7">
        <v>618104324823</v>
      </c>
      <c r="H35" s="7"/>
      <c r="I35" s="7">
        <f t="shared" si="0"/>
        <v>46248835828</v>
      </c>
      <c r="J35" s="7"/>
      <c r="K35" s="7">
        <v>104753875</v>
      </c>
      <c r="L35" s="7"/>
      <c r="M35" s="7">
        <v>664353160651</v>
      </c>
      <c r="N35" s="7"/>
      <c r="O35" s="7">
        <v>619479935030</v>
      </c>
      <c r="P35" s="7"/>
      <c r="Q35" s="7">
        <f t="shared" si="1"/>
        <v>44873225621</v>
      </c>
    </row>
    <row r="36" spans="1:17">
      <c r="A36" s="1" t="s">
        <v>44</v>
      </c>
      <c r="C36" s="7">
        <v>10934316</v>
      </c>
      <c r="D36" s="7"/>
      <c r="E36" s="7">
        <v>133800551451</v>
      </c>
      <c r="F36" s="7"/>
      <c r="G36" s="7">
        <v>109224315341</v>
      </c>
      <c r="H36" s="7"/>
      <c r="I36" s="7">
        <f t="shared" si="0"/>
        <v>24576236110</v>
      </c>
      <c r="J36" s="7"/>
      <c r="K36" s="7">
        <v>10934316</v>
      </c>
      <c r="L36" s="7"/>
      <c r="M36" s="7">
        <v>133800551451</v>
      </c>
      <c r="N36" s="7"/>
      <c r="O36" s="7">
        <v>102952808940</v>
      </c>
      <c r="P36" s="7"/>
      <c r="Q36" s="7">
        <f t="shared" si="1"/>
        <v>30847742511</v>
      </c>
    </row>
    <row r="37" spans="1:17">
      <c r="A37" s="1" t="s">
        <v>49</v>
      </c>
      <c r="C37" s="7">
        <v>14967798</v>
      </c>
      <c r="D37" s="7"/>
      <c r="E37" s="7">
        <v>160095238116</v>
      </c>
      <c r="F37" s="7"/>
      <c r="G37" s="7">
        <v>150600265251</v>
      </c>
      <c r="H37" s="7"/>
      <c r="I37" s="7">
        <f t="shared" si="0"/>
        <v>9494972865</v>
      </c>
      <c r="J37" s="7"/>
      <c r="K37" s="7">
        <v>14967798</v>
      </c>
      <c r="L37" s="7"/>
      <c r="M37" s="7">
        <v>160095238116</v>
      </c>
      <c r="N37" s="7"/>
      <c r="O37" s="7">
        <v>150600265251</v>
      </c>
      <c r="P37" s="7"/>
      <c r="Q37" s="7">
        <f t="shared" si="1"/>
        <v>9494972865</v>
      </c>
    </row>
    <row r="38" spans="1:17">
      <c r="A38" s="1" t="s">
        <v>20</v>
      </c>
      <c r="C38" s="7">
        <v>10904681</v>
      </c>
      <c r="D38" s="7"/>
      <c r="E38" s="7">
        <v>411912329625</v>
      </c>
      <c r="F38" s="7"/>
      <c r="G38" s="7">
        <v>362620116651</v>
      </c>
      <c r="H38" s="7"/>
      <c r="I38" s="7">
        <f t="shared" si="0"/>
        <v>49292212974</v>
      </c>
      <c r="J38" s="7"/>
      <c r="K38" s="7">
        <v>10904681</v>
      </c>
      <c r="L38" s="7"/>
      <c r="M38" s="7">
        <v>411912329625</v>
      </c>
      <c r="N38" s="7"/>
      <c r="O38" s="7">
        <v>362567667793</v>
      </c>
      <c r="P38" s="7"/>
      <c r="Q38" s="7">
        <f t="shared" si="1"/>
        <v>49344661832</v>
      </c>
    </row>
    <row r="39" spans="1:17">
      <c r="A39" s="1" t="s">
        <v>19</v>
      </c>
      <c r="C39" s="7">
        <v>22854701</v>
      </c>
      <c r="D39" s="7"/>
      <c r="E39" s="7">
        <v>287618938597</v>
      </c>
      <c r="F39" s="7"/>
      <c r="G39" s="7">
        <v>244462139750</v>
      </c>
      <c r="H39" s="7"/>
      <c r="I39" s="7">
        <f t="shared" si="0"/>
        <v>43156798847</v>
      </c>
      <c r="J39" s="7"/>
      <c r="K39" s="7">
        <v>22854701</v>
      </c>
      <c r="L39" s="7"/>
      <c r="M39" s="7">
        <v>287618938597</v>
      </c>
      <c r="N39" s="7"/>
      <c r="O39" s="7">
        <v>243576253655</v>
      </c>
      <c r="P39" s="7"/>
      <c r="Q39" s="7">
        <f t="shared" si="1"/>
        <v>44042684942</v>
      </c>
    </row>
    <row r="40" spans="1:17">
      <c r="A40" s="1" t="s">
        <v>31</v>
      </c>
      <c r="C40" s="7">
        <v>8821744</v>
      </c>
      <c r="D40" s="7"/>
      <c r="E40" s="7">
        <v>97163341225</v>
      </c>
      <c r="F40" s="7"/>
      <c r="G40" s="7">
        <v>87910467189</v>
      </c>
      <c r="H40" s="7"/>
      <c r="I40" s="7">
        <f t="shared" si="0"/>
        <v>9252874036</v>
      </c>
      <c r="J40" s="7"/>
      <c r="K40" s="7">
        <v>8821744</v>
      </c>
      <c r="L40" s="7"/>
      <c r="M40" s="7">
        <v>97163341225</v>
      </c>
      <c r="N40" s="7"/>
      <c r="O40" s="7">
        <v>84145794413</v>
      </c>
      <c r="P40" s="7"/>
      <c r="Q40" s="7">
        <f t="shared" si="1"/>
        <v>13017546812</v>
      </c>
    </row>
    <row r="41" spans="1:17">
      <c r="A41" s="1" t="s">
        <v>24</v>
      </c>
      <c r="C41" s="7">
        <v>5665778</v>
      </c>
      <c r="D41" s="7"/>
      <c r="E41" s="7">
        <v>106220776470</v>
      </c>
      <c r="F41" s="7"/>
      <c r="G41" s="7">
        <v>95989753185</v>
      </c>
      <c r="H41" s="7"/>
      <c r="I41" s="7">
        <f t="shared" si="0"/>
        <v>10231023285</v>
      </c>
      <c r="J41" s="7"/>
      <c r="K41" s="7">
        <v>5665778</v>
      </c>
      <c r="L41" s="7"/>
      <c r="M41" s="7">
        <v>106220776470</v>
      </c>
      <c r="N41" s="7"/>
      <c r="O41" s="7">
        <v>96030265024</v>
      </c>
      <c r="P41" s="7"/>
      <c r="Q41" s="7">
        <f t="shared" si="1"/>
        <v>10190511446</v>
      </c>
    </row>
    <row r="42" spans="1:17">
      <c r="A42" s="1" t="s">
        <v>47</v>
      </c>
      <c r="C42" s="7">
        <v>11435469</v>
      </c>
      <c r="D42" s="7"/>
      <c r="E42" s="7">
        <v>250083415107</v>
      </c>
      <c r="F42" s="7"/>
      <c r="G42" s="7">
        <v>217975004370</v>
      </c>
      <c r="H42" s="7"/>
      <c r="I42" s="7">
        <f t="shared" si="0"/>
        <v>32108410737</v>
      </c>
      <c r="J42" s="7"/>
      <c r="K42" s="7">
        <v>11435469</v>
      </c>
      <c r="L42" s="7"/>
      <c r="M42" s="7">
        <v>250083415107</v>
      </c>
      <c r="N42" s="7"/>
      <c r="O42" s="7">
        <v>214100735504</v>
      </c>
      <c r="P42" s="7"/>
      <c r="Q42" s="7">
        <f t="shared" si="1"/>
        <v>35982679603</v>
      </c>
    </row>
    <row r="43" spans="1:17">
      <c r="A43" s="1" t="s">
        <v>28</v>
      </c>
      <c r="C43" s="7">
        <v>230400000</v>
      </c>
      <c r="D43" s="7"/>
      <c r="E43" s="7">
        <v>248725624320</v>
      </c>
      <c r="F43" s="7"/>
      <c r="G43" s="7">
        <v>209580577359</v>
      </c>
      <c r="H43" s="7"/>
      <c r="I43" s="7">
        <f t="shared" si="0"/>
        <v>39145046961</v>
      </c>
      <c r="J43" s="7"/>
      <c r="K43" s="7">
        <v>230400000</v>
      </c>
      <c r="L43" s="7"/>
      <c r="M43" s="7">
        <v>248725624320</v>
      </c>
      <c r="N43" s="7"/>
      <c r="O43" s="7">
        <v>198302019723</v>
      </c>
      <c r="P43" s="7"/>
      <c r="Q43" s="7">
        <f t="shared" si="1"/>
        <v>50423604597</v>
      </c>
    </row>
    <row r="44" spans="1:17">
      <c r="A44" s="1" t="s">
        <v>50</v>
      </c>
      <c r="C44" s="7">
        <v>3950722</v>
      </c>
      <c r="D44" s="7"/>
      <c r="E44" s="7">
        <v>143736076470</v>
      </c>
      <c r="F44" s="7"/>
      <c r="G44" s="7">
        <v>133084139041</v>
      </c>
      <c r="H44" s="7"/>
      <c r="I44" s="7">
        <f t="shared" si="0"/>
        <v>10651937429</v>
      </c>
      <c r="J44" s="7"/>
      <c r="K44" s="7">
        <v>3950722</v>
      </c>
      <c r="L44" s="7"/>
      <c r="M44" s="7">
        <v>143736076470</v>
      </c>
      <c r="N44" s="7"/>
      <c r="O44" s="7">
        <v>133084139041</v>
      </c>
      <c r="P44" s="7"/>
      <c r="Q44" s="7">
        <f t="shared" si="1"/>
        <v>10651937429</v>
      </c>
    </row>
    <row r="45" spans="1:17">
      <c r="A45" s="1" t="s">
        <v>59</v>
      </c>
      <c r="C45" s="7">
        <v>2454586</v>
      </c>
      <c r="D45" s="7"/>
      <c r="E45" s="7">
        <v>59950338410</v>
      </c>
      <c r="F45" s="7"/>
      <c r="G45" s="7">
        <v>48894513891</v>
      </c>
      <c r="H45" s="7"/>
      <c r="I45" s="7">
        <f t="shared" si="0"/>
        <v>11055824519</v>
      </c>
      <c r="J45" s="7"/>
      <c r="K45" s="7">
        <v>2454586</v>
      </c>
      <c r="L45" s="7"/>
      <c r="M45" s="7">
        <v>59950338410</v>
      </c>
      <c r="N45" s="7"/>
      <c r="O45" s="7">
        <v>48894513891</v>
      </c>
      <c r="P45" s="7"/>
      <c r="Q45" s="7">
        <f t="shared" si="1"/>
        <v>11055824519</v>
      </c>
    </row>
    <row r="46" spans="1:17">
      <c r="A46" s="1" t="s">
        <v>34</v>
      </c>
      <c r="C46" s="7">
        <v>64179875</v>
      </c>
      <c r="D46" s="7"/>
      <c r="E46" s="7">
        <v>1194936628850</v>
      </c>
      <c r="F46" s="7"/>
      <c r="G46" s="7">
        <v>1153462858930</v>
      </c>
      <c r="H46" s="7"/>
      <c r="I46" s="7">
        <f t="shared" si="0"/>
        <v>41473769920</v>
      </c>
      <c r="J46" s="7"/>
      <c r="K46" s="7">
        <v>64179875</v>
      </c>
      <c r="L46" s="7"/>
      <c r="M46" s="7">
        <v>1194936628850</v>
      </c>
      <c r="N46" s="7"/>
      <c r="O46" s="7">
        <v>1083613238522</v>
      </c>
      <c r="P46" s="7"/>
      <c r="Q46" s="7">
        <f t="shared" si="1"/>
        <v>111323390328</v>
      </c>
    </row>
    <row r="47" spans="1:17">
      <c r="A47" s="1" t="s">
        <v>18</v>
      </c>
      <c r="C47" s="7">
        <v>1410511</v>
      </c>
      <c r="D47" s="7"/>
      <c r="E47" s="7">
        <v>219838153272</v>
      </c>
      <c r="F47" s="7"/>
      <c r="G47" s="7">
        <v>261165993099</v>
      </c>
      <c r="H47" s="7"/>
      <c r="I47" s="7">
        <f t="shared" si="0"/>
        <v>-41327839827</v>
      </c>
      <c r="J47" s="7"/>
      <c r="K47" s="7">
        <v>1410511</v>
      </c>
      <c r="L47" s="7"/>
      <c r="M47" s="7">
        <v>219838153272</v>
      </c>
      <c r="N47" s="7"/>
      <c r="O47" s="7">
        <v>272763860238</v>
      </c>
      <c r="P47" s="7"/>
      <c r="Q47" s="7">
        <f t="shared" si="1"/>
        <v>-52925706966</v>
      </c>
    </row>
    <row r="48" spans="1:17">
      <c r="A48" s="1" t="s">
        <v>29</v>
      </c>
      <c r="C48" s="7">
        <v>19115888</v>
      </c>
      <c r="D48" s="7"/>
      <c r="E48" s="7">
        <v>192681785449</v>
      </c>
      <c r="F48" s="7"/>
      <c r="G48" s="7">
        <v>160422146664</v>
      </c>
      <c r="H48" s="7"/>
      <c r="I48" s="7">
        <f t="shared" si="0"/>
        <v>32259638785</v>
      </c>
      <c r="J48" s="7"/>
      <c r="K48" s="7">
        <v>19115888</v>
      </c>
      <c r="L48" s="7"/>
      <c r="M48" s="7">
        <v>192681785449</v>
      </c>
      <c r="N48" s="7"/>
      <c r="O48" s="7">
        <v>156704583045</v>
      </c>
      <c r="P48" s="7"/>
      <c r="Q48" s="7">
        <f t="shared" si="1"/>
        <v>35977202404</v>
      </c>
    </row>
    <row r="49" spans="1:17">
      <c r="A49" s="1" t="s">
        <v>60</v>
      </c>
      <c r="C49" s="7">
        <v>20470753</v>
      </c>
      <c r="D49" s="7"/>
      <c r="E49" s="7">
        <v>46599100124</v>
      </c>
      <c r="F49" s="7"/>
      <c r="G49" s="7">
        <v>44276309368</v>
      </c>
      <c r="H49" s="7"/>
      <c r="I49" s="7">
        <f t="shared" si="0"/>
        <v>2322790756</v>
      </c>
      <c r="J49" s="7"/>
      <c r="K49" s="7">
        <v>20470753</v>
      </c>
      <c r="L49" s="7"/>
      <c r="M49" s="7">
        <v>46599100124</v>
      </c>
      <c r="N49" s="7"/>
      <c r="O49" s="7">
        <v>44276309368</v>
      </c>
      <c r="P49" s="7"/>
      <c r="Q49" s="7">
        <f t="shared" si="1"/>
        <v>2322790756</v>
      </c>
    </row>
    <row r="50" spans="1:17">
      <c r="A50" s="1" t="s">
        <v>48</v>
      </c>
      <c r="C50" s="7">
        <v>13566270</v>
      </c>
      <c r="D50" s="7"/>
      <c r="E50" s="7">
        <v>240582224372</v>
      </c>
      <c r="F50" s="7"/>
      <c r="G50" s="7">
        <v>227820475284</v>
      </c>
      <c r="H50" s="7"/>
      <c r="I50" s="7">
        <f t="shared" si="0"/>
        <v>12761749088</v>
      </c>
      <c r="J50" s="7"/>
      <c r="K50" s="7">
        <v>13566270</v>
      </c>
      <c r="L50" s="7"/>
      <c r="M50" s="7">
        <v>240582224372</v>
      </c>
      <c r="N50" s="7"/>
      <c r="O50" s="7">
        <v>227820475284</v>
      </c>
      <c r="P50" s="7"/>
      <c r="Q50" s="7">
        <f t="shared" si="1"/>
        <v>12761749088</v>
      </c>
    </row>
    <row r="51" spans="1:17">
      <c r="A51" s="1" t="s">
        <v>26</v>
      </c>
      <c r="C51" s="7">
        <v>12771634</v>
      </c>
      <c r="D51" s="7"/>
      <c r="E51" s="7">
        <v>170121613221</v>
      </c>
      <c r="F51" s="7"/>
      <c r="G51" s="7">
        <v>160493192372</v>
      </c>
      <c r="H51" s="7"/>
      <c r="I51" s="7">
        <f t="shared" si="0"/>
        <v>9628420849</v>
      </c>
      <c r="J51" s="7"/>
      <c r="K51" s="7">
        <v>12771634</v>
      </c>
      <c r="L51" s="7"/>
      <c r="M51" s="7">
        <v>170121613221</v>
      </c>
      <c r="N51" s="7"/>
      <c r="O51" s="7">
        <v>153227592247</v>
      </c>
      <c r="P51" s="7"/>
      <c r="Q51" s="7">
        <f t="shared" si="1"/>
        <v>16894020974</v>
      </c>
    </row>
    <row r="52" spans="1:17">
      <c r="A52" s="1" t="s">
        <v>43</v>
      </c>
      <c r="C52" s="7">
        <v>21264774</v>
      </c>
      <c r="D52" s="7"/>
      <c r="E52" s="7">
        <v>695236996279</v>
      </c>
      <c r="F52" s="7"/>
      <c r="G52" s="7">
        <v>655303641642</v>
      </c>
      <c r="H52" s="7"/>
      <c r="I52" s="7">
        <f t="shared" si="0"/>
        <v>39933354637</v>
      </c>
      <c r="J52" s="7"/>
      <c r="K52" s="7">
        <v>21264774</v>
      </c>
      <c r="L52" s="7"/>
      <c r="M52" s="7">
        <v>695236996279</v>
      </c>
      <c r="N52" s="7"/>
      <c r="O52" s="7">
        <v>634217596508</v>
      </c>
      <c r="P52" s="7"/>
      <c r="Q52" s="7">
        <f t="shared" si="1"/>
        <v>61019399771</v>
      </c>
    </row>
    <row r="53" spans="1:17">
      <c r="A53" s="1" t="s">
        <v>22</v>
      </c>
      <c r="C53" s="7">
        <v>3568125</v>
      </c>
      <c r="D53" s="7"/>
      <c r="E53" s="7">
        <v>244735731281</v>
      </c>
      <c r="F53" s="7"/>
      <c r="G53" s="7">
        <v>192010427754</v>
      </c>
      <c r="H53" s="7"/>
      <c r="I53" s="7">
        <f t="shared" si="0"/>
        <v>52725303527</v>
      </c>
      <c r="J53" s="7"/>
      <c r="K53" s="7">
        <v>3568125</v>
      </c>
      <c r="L53" s="7"/>
      <c r="M53" s="7">
        <v>244735731281</v>
      </c>
      <c r="N53" s="7"/>
      <c r="O53" s="7">
        <v>187832976566</v>
      </c>
      <c r="P53" s="7"/>
      <c r="Q53" s="7">
        <f t="shared" si="1"/>
        <v>56902754715</v>
      </c>
    </row>
    <row r="54" spans="1:17">
      <c r="A54" s="1" t="s">
        <v>72</v>
      </c>
      <c r="C54" s="7">
        <v>44</v>
      </c>
      <c r="D54" s="7"/>
      <c r="E54" s="7">
        <v>42672264</v>
      </c>
      <c r="F54" s="7"/>
      <c r="G54" s="7">
        <v>882817309</v>
      </c>
      <c r="H54" s="7"/>
      <c r="I54" s="7">
        <f t="shared" si="0"/>
        <v>-840145045</v>
      </c>
      <c r="J54" s="7"/>
      <c r="K54" s="7">
        <v>44</v>
      </c>
      <c r="L54" s="7"/>
      <c r="M54" s="7">
        <v>42672264</v>
      </c>
      <c r="N54" s="7"/>
      <c r="O54" s="7">
        <v>41332526</v>
      </c>
      <c r="P54" s="7"/>
      <c r="Q54" s="7">
        <f t="shared" si="1"/>
        <v>1339738</v>
      </c>
    </row>
    <row r="55" spans="1:17">
      <c r="A55" s="1" t="s">
        <v>76</v>
      </c>
      <c r="C55" s="7">
        <v>388220</v>
      </c>
      <c r="D55" s="7"/>
      <c r="E55" s="7">
        <v>315569534852</v>
      </c>
      <c r="F55" s="7"/>
      <c r="G55" s="7">
        <v>316211434192</v>
      </c>
      <c r="H55" s="7"/>
      <c r="I55" s="7">
        <f t="shared" si="0"/>
        <v>-641899340</v>
      </c>
      <c r="J55" s="7"/>
      <c r="K55" s="7">
        <v>388220</v>
      </c>
      <c r="L55" s="7"/>
      <c r="M55" s="7">
        <v>315569534852</v>
      </c>
      <c r="N55" s="7"/>
      <c r="O55" s="7">
        <v>307341543401</v>
      </c>
      <c r="P55" s="7"/>
      <c r="Q55" s="7">
        <f t="shared" si="1"/>
        <v>8227991451</v>
      </c>
    </row>
    <row r="56" spans="1:17">
      <c r="A56" s="1" t="s">
        <v>79</v>
      </c>
      <c r="C56" s="7">
        <v>69311</v>
      </c>
      <c r="D56" s="7"/>
      <c r="E56" s="7">
        <v>68051065508</v>
      </c>
      <c r="F56" s="7"/>
      <c r="G56" s="7">
        <v>68998071441</v>
      </c>
      <c r="H56" s="7"/>
      <c r="I56" s="7">
        <f t="shared" si="0"/>
        <v>-947005933</v>
      </c>
      <c r="J56" s="7"/>
      <c r="K56" s="7">
        <v>69311</v>
      </c>
      <c r="L56" s="7"/>
      <c r="M56" s="7">
        <v>68051065508</v>
      </c>
      <c r="N56" s="7"/>
      <c r="O56" s="7">
        <v>68034144353</v>
      </c>
      <c r="P56" s="7"/>
      <c r="Q56" s="7">
        <f t="shared" si="1"/>
        <v>16921155</v>
      </c>
    </row>
    <row r="57" spans="1:17">
      <c r="A57" s="1" t="s">
        <v>82</v>
      </c>
      <c r="C57" s="7">
        <v>135000</v>
      </c>
      <c r="D57" s="7"/>
      <c r="E57" s="7">
        <v>134416732550</v>
      </c>
      <c r="F57" s="7"/>
      <c r="G57" s="7">
        <v>134146781488</v>
      </c>
      <c r="H57" s="7"/>
      <c r="I57" s="7">
        <f t="shared" si="0"/>
        <v>269951062</v>
      </c>
      <c r="J57" s="7"/>
      <c r="K57" s="7">
        <v>135000</v>
      </c>
      <c r="L57" s="7"/>
      <c r="M57" s="7">
        <v>134416732550</v>
      </c>
      <c r="N57" s="7"/>
      <c r="O57" s="7">
        <v>133890263212</v>
      </c>
      <c r="P57" s="7"/>
      <c r="Q57" s="7">
        <f t="shared" si="1"/>
        <v>526469338</v>
      </c>
    </row>
    <row r="58" spans="1:17" ht="24.75" thickBot="1">
      <c r="C58" s="7"/>
      <c r="D58" s="7"/>
      <c r="E58" s="8">
        <f>SUM(E8:E57)</f>
        <v>13385150167219</v>
      </c>
      <c r="F58" s="7"/>
      <c r="G58" s="8">
        <f>SUM(G8:G57)</f>
        <v>12451437511305</v>
      </c>
      <c r="H58" s="7"/>
      <c r="I58" s="8">
        <f>SUM(I8:I57)</f>
        <v>933712655914</v>
      </c>
      <c r="J58" s="7"/>
      <c r="K58" s="7"/>
      <c r="L58" s="7"/>
      <c r="M58" s="8">
        <f>SUM(M8:M57)</f>
        <v>13385150167219</v>
      </c>
      <c r="N58" s="7"/>
      <c r="O58" s="8">
        <f>SUM(O8:O57)</f>
        <v>12087845308031</v>
      </c>
      <c r="P58" s="7"/>
      <c r="Q58" s="8">
        <f>SUM(Q8:Q57)</f>
        <v>1297304859188</v>
      </c>
    </row>
    <row r="59" spans="1:17" ht="24.75" thickTop="1">
      <c r="I59" s="7"/>
      <c r="J59" s="7"/>
      <c r="K59" s="7"/>
      <c r="L59" s="7"/>
      <c r="M59" s="7"/>
      <c r="N59" s="7"/>
      <c r="O59" s="7"/>
      <c r="P59" s="7"/>
      <c r="Q59" s="7"/>
    </row>
    <row r="60" spans="1:17">
      <c r="I60" s="7"/>
      <c r="J60" s="7"/>
      <c r="K60" s="7"/>
      <c r="L60" s="7"/>
      <c r="M60" s="7"/>
      <c r="N60" s="7"/>
      <c r="O60" s="7"/>
      <c r="P60" s="7"/>
      <c r="Q60" s="7"/>
    </row>
    <row r="61" spans="1:17">
      <c r="I61" s="4"/>
      <c r="J61" s="4"/>
      <c r="K61" s="4"/>
      <c r="L61" s="4"/>
      <c r="M61" s="4"/>
      <c r="N61" s="4"/>
      <c r="O61" s="4"/>
      <c r="P61" s="4"/>
      <c r="Q61" s="4"/>
    </row>
    <row r="62" spans="1:17">
      <c r="I62" s="4"/>
      <c r="J62" s="4"/>
      <c r="K62" s="4"/>
      <c r="L62" s="4"/>
      <c r="M62" s="4"/>
      <c r="N62" s="4"/>
      <c r="O62" s="4"/>
      <c r="P62" s="4"/>
      <c r="Q62" s="4"/>
    </row>
    <row r="63" spans="1:17">
      <c r="I63" s="7"/>
      <c r="J63" s="7"/>
      <c r="K63" s="7"/>
      <c r="L63" s="7"/>
      <c r="M63" s="7"/>
      <c r="N63" s="7"/>
      <c r="O63" s="7"/>
      <c r="P63" s="7"/>
      <c r="Q63" s="7"/>
    </row>
    <row r="64" spans="1:17">
      <c r="I64" s="4"/>
      <c r="J64" s="4"/>
      <c r="K64" s="4"/>
      <c r="L64" s="4"/>
      <c r="M64" s="4"/>
      <c r="N64" s="4"/>
      <c r="O64" s="4"/>
      <c r="P64" s="4"/>
      <c r="Q64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2"/>
  <sheetViews>
    <sheetView rightToLeft="1" workbookViewId="0">
      <selection activeCell="M21" sqref="M21"/>
    </sheetView>
  </sheetViews>
  <sheetFormatPr defaultRowHeight="24"/>
  <cols>
    <col min="1" max="1" width="32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75">
      <c r="A3" s="12" t="s">
        <v>101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4.75">
      <c r="A6" s="15" t="s">
        <v>3</v>
      </c>
      <c r="C6" s="13" t="s">
        <v>103</v>
      </c>
      <c r="D6" s="13" t="s">
        <v>103</v>
      </c>
      <c r="E6" s="13" t="s">
        <v>103</v>
      </c>
      <c r="F6" s="13" t="s">
        <v>103</v>
      </c>
      <c r="G6" s="13" t="s">
        <v>103</v>
      </c>
      <c r="H6" s="13" t="s">
        <v>103</v>
      </c>
      <c r="I6" s="13" t="s">
        <v>103</v>
      </c>
      <c r="K6" s="13" t="s">
        <v>104</v>
      </c>
      <c r="L6" s="13" t="s">
        <v>104</v>
      </c>
      <c r="M6" s="13" t="s">
        <v>104</v>
      </c>
      <c r="N6" s="13" t="s">
        <v>104</v>
      </c>
      <c r="O6" s="13" t="s">
        <v>104</v>
      </c>
      <c r="P6" s="13" t="s">
        <v>104</v>
      </c>
      <c r="Q6" s="13" t="s">
        <v>104</v>
      </c>
    </row>
    <row r="7" spans="1:17" ht="24.75">
      <c r="A7" s="13" t="s">
        <v>3</v>
      </c>
      <c r="C7" s="13" t="s">
        <v>7</v>
      </c>
      <c r="E7" s="13" t="s">
        <v>118</v>
      </c>
      <c r="G7" s="13" t="s">
        <v>119</v>
      </c>
      <c r="I7" s="13" t="s">
        <v>121</v>
      </c>
      <c r="K7" s="13" t="s">
        <v>7</v>
      </c>
      <c r="M7" s="13" t="s">
        <v>118</v>
      </c>
      <c r="O7" s="13" t="s">
        <v>119</v>
      </c>
      <c r="Q7" s="13" t="s">
        <v>121</v>
      </c>
    </row>
    <row r="8" spans="1:17">
      <c r="A8" s="1" t="s">
        <v>62</v>
      </c>
      <c r="C8" s="7">
        <v>1250000</v>
      </c>
      <c r="D8" s="7"/>
      <c r="E8" s="7">
        <v>23582264015</v>
      </c>
      <c r="F8" s="7"/>
      <c r="G8" s="7">
        <v>23582264015</v>
      </c>
      <c r="H8" s="7"/>
      <c r="I8" s="7">
        <f>E8-G8</f>
        <v>0</v>
      </c>
      <c r="J8" s="7"/>
      <c r="K8" s="7">
        <v>1250000</v>
      </c>
      <c r="L8" s="7"/>
      <c r="M8" s="7">
        <v>23582264015</v>
      </c>
      <c r="N8" s="7"/>
      <c r="O8" s="7">
        <v>23582264015</v>
      </c>
      <c r="P8" s="7"/>
      <c r="Q8" s="7">
        <f>M8-O8</f>
        <v>0</v>
      </c>
    </row>
    <row r="9" spans="1:17">
      <c r="A9" s="1" t="s">
        <v>53</v>
      </c>
      <c r="C9" s="7">
        <v>3419692</v>
      </c>
      <c r="D9" s="7"/>
      <c r="E9" s="7">
        <v>55598564293</v>
      </c>
      <c r="F9" s="7"/>
      <c r="G9" s="7">
        <v>55598564293</v>
      </c>
      <c r="H9" s="7"/>
      <c r="I9" s="7">
        <f t="shared" ref="I9:I15" si="0">E9-G9</f>
        <v>0</v>
      </c>
      <c r="J9" s="7"/>
      <c r="K9" s="7">
        <v>3419692</v>
      </c>
      <c r="L9" s="7"/>
      <c r="M9" s="7">
        <v>55598564293</v>
      </c>
      <c r="N9" s="7"/>
      <c r="O9" s="7">
        <v>55598564293</v>
      </c>
      <c r="P9" s="7"/>
      <c r="Q9" s="7">
        <f t="shared" ref="Q9:Q15" si="1">M9-O9</f>
        <v>0</v>
      </c>
    </row>
    <row r="10" spans="1:17">
      <c r="A10" s="1" t="s">
        <v>34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20000</v>
      </c>
      <c r="L10" s="7"/>
      <c r="M10" s="7">
        <v>329825791</v>
      </c>
      <c r="N10" s="7"/>
      <c r="O10" s="7">
        <v>318484945</v>
      </c>
      <c r="P10" s="7"/>
      <c r="Q10" s="7">
        <f t="shared" si="1"/>
        <v>11340846</v>
      </c>
    </row>
    <row r="11" spans="1:17">
      <c r="A11" s="1" t="s">
        <v>122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1258682</v>
      </c>
      <c r="L11" s="7"/>
      <c r="M11" s="7">
        <v>16004011697</v>
      </c>
      <c r="N11" s="7"/>
      <c r="O11" s="7">
        <v>16004011697</v>
      </c>
      <c r="P11" s="7"/>
      <c r="Q11" s="7">
        <f t="shared" si="1"/>
        <v>0</v>
      </c>
    </row>
    <row r="12" spans="1:17">
      <c r="A12" s="1" t="s">
        <v>15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1600000</v>
      </c>
      <c r="L12" s="7"/>
      <c r="M12" s="7">
        <v>6358739048</v>
      </c>
      <c r="N12" s="7"/>
      <c r="O12" s="7">
        <v>6403782592</v>
      </c>
      <c r="P12" s="7"/>
      <c r="Q12" s="7">
        <f t="shared" si="1"/>
        <v>-45043544</v>
      </c>
    </row>
    <row r="13" spans="1:17">
      <c r="A13" s="1" t="s">
        <v>72</v>
      </c>
      <c r="C13" s="7">
        <v>117600</v>
      </c>
      <c r="D13" s="7"/>
      <c r="E13" s="7">
        <v>112293528119</v>
      </c>
      <c r="F13" s="7"/>
      <c r="G13" s="7">
        <v>110470571030</v>
      </c>
      <c r="H13" s="7"/>
      <c r="I13" s="7">
        <f t="shared" si="0"/>
        <v>1822957089</v>
      </c>
      <c r="J13" s="7"/>
      <c r="K13" s="7">
        <v>117600</v>
      </c>
      <c r="L13" s="7"/>
      <c r="M13" s="7">
        <v>112293528119</v>
      </c>
      <c r="N13" s="7"/>
      <c r="O13" s="7">
        <v>110470571030</v>
      </c>
      <c r="P13" s="7"/>
      <c r="Q13" s="7">
        <f t="shared" si="1"/>
        <v>1822957089</v>
      </c>
    </row>
    <row r="14" spans="1:17">
      <c r="A14" s="1" t="s">
        <v>79</v>
      </c>
      <c r="C14" s="7">
        <v>331700</v>
      </c>
      <c r="D14" s="7"/>
      <c r="E14" s="7">
        <v>326544203328</v>
      </c>
      <c r="F14" s="7"/>
      <c r="G14" s="7">
        <v>325589382377</v>
      </c>
      <c r="H14" s="7"/>
      <c r="I14" s="7">
        <f t="shared" si="0"/>
        <v>954820951</v>
      </c>
      <c r="J14" s="7"/>
      <c r="K14" s="7">
        <v>1615389</v>
      </c>
      <c r="L14" s="7"/>
      <c r="M14" s="7">
        <v>1589255917675</v>
      </c>
      <c r="N14" s="7"/>
      <c r="O14" s="7">
        <v>1585630107959</v>
      </c>
      <c r="P14" s="7"/>
      <c r="Q14" s="7">
        <f t="shared" si="1"/>
        <v>3625809716</v>
      </c>
    </row>
    <row r="15" spans="1:17">
      <c r="A15" s="1" t="s">
        <v>76</v>
      </c>
      <c r="C15" s="7">
        <v>370807</v>
      </c>
      <c r="D15" s="7"/>
      <c r="E15" s="7">
        <v>299957234381</v>
      </c>
      <c r="F15" s="7"/>
      <c r="G15" s="7">
        <v>293556219885</v>
      </c>
      <c r="H15" s="7"/>
      <c r="I15" s="7">
        <f t="shared" si="0"/>
        <v>6401014496</v>
      </c>
      <c r="J15" s="7"/>
      <c r="K15" s="7">
        <v>370807</v>
      </c>
      <c r="L15" s="7"/>
      <c r="M15" s="7">
        <v>299957234381</v>
      </c>
      <c r="N15" s="7"/>
      <c r="O15" s="7">
        <v>293556219885</v>
      </c>
      <c r="P15" s="7"/>
      <c r="Q15" s="7">
        <f t="shared" si="1"/>
        <v>6401014496</v>
      </c>
    </row>
    <row r="16" spans="1:17" ht="24.75" thickBot="1">
      <c r="C16" s="4"/>
      <c r="D16" s="4"/>
      <c r="E16" s="11">
        <f>SUM(E8:E15)</f>
        <v>817975794136</v>
      </c>
      <c r="F16" s="4"/>
      <c r="G16" s="11">
        <f>SUM(G8:G15)</f>
        <v>808797001600</v>
      </c>
      <c r="H16" s="4"/>
      <c r="I16" s="11">
        <f>SUM(I8:I15)</f>
        <v>9178792536</v>
      </c>
      <c r="J16" s="4"/>
      <c r="K16" s="4"/>
      <c r="L16" s="4"/>
      <c r="M16" s="11">
        <f>SUM(M8:M15)</f>
        <v>2103380085019</v>
      </c>
      <c r="N16" s="4"/>
      <c r="O16" s="11">
        <f>SUM(O8:O15)</f>
        <v>2091564006416</v>
      </c>
      <c r="P16" s="4"/>
      <c r="Q16" s="11">
        <f>SUM(Q8:Q15)</f>
        <v>11816078603</v>
      </c>
    </row>
    <row r="17" spans="3:17" ht="24.75" thickTop="1">
      <c r="C17" s="4"/>
      <c r="D17" s="4"/>
      <c r="E17" s="4"/>
      <c r="F17" s="4"/>
      <c r="G17" s="4"/>
      <c r="H17" s="4"/>
      <c r="I17" s="7"/>
      <c r="J17" s="7"/>
      <c r="K17" s="7"/>
      <c r="L17" s="7"/>
      <c r="M17" s="7"/>
      <c r="N17" s="7"/>
      <c r="O17" s="7"/>
      <c r="P17" s="7"/>
      <c r="Q17" s="7"/>
    </row>
    <row r="18" spans="3:17">
      <c r="I18" s="4"/>
      <c r="J18" s="4"/>
      <c r="K18" s="4"/>
      <c r="L18" s="4"/>
      <c r="M18" s="4"/>
      <c r="N18" s="4"/>
      <c r="O18" s="4"/>
      <c r="P18" s="4"/>
      <c r="Q18" s="4"/>
    </row>
    <row r="19" spans="3:17">
      <c r="I19" s="4"/>
      <c r="J19" s="4"/>
      <c r="K19" s="4"/>
      <c r="L19" s="4"/>
      <c r="M19" s="4"/>
      <c r="N19" s="4"/>
      <c r="O19" s="4"/>
      <c r="P19" s="4"/>
      <c r="Q19" s="4"/>
    </row>
    <row r="20" spans="3:17">
      <c r="I20" s="4"/>
      <c r="J20" s="4"/>
      <c r="K20" s="4"/>
      <c r="L20" s="4"/>
      <c r="M20" s="4"/>
      <c r="N20" s="4"/>
      <c r="O20" s="4"/>
      <c r="P20" s="4"/>
      <c r="Q20" s="4"/>
    </row>
    <row r="21" spans="3:17">
      <c r="I21" s="4"/>
      <c r="J21" s="4"/>
      <c r="K21" s="4"/>
      <c r="L21" s="4"/>
      <c r="M21" s="4"/>
      <c r="N21" s="4"/>
      <c r="O21" s="4"/>
      <c r="P21" s="4"/>
      <c r="Q21" s="4"/>
    </row>
    <row r="22" spans="3:17">
      <c r="I22" s="7"/>
      <c r="J22" s="7"/>
      <c r="K22" s="7"/>
      <c r="L22" s="7"/>
      <c r="M22" s="7"/>
      <c r="N22" s="7"/>
      <c r="O22" s="7"/>
      <c r="P22" s="7"/>
      <c r="Q22" s="7"/>
    </row>
  </sheetData>
  <mergeCells count="14"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  <mergeCell ref="A4:Q4"/>
    <mergeCell ref="A3:Q3"/>
    <mergeCell ref="A2:Q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8"/>
  <sheetViews>
    <sheetView rightToLeft="1" topLeftCell="A28" workbookViewId="0">
      <selection activeCell="U11" sqref="U11"/>
    </sheetView>
  </sheetViews>
  <sheetFormatPr defaultRowHeight="24"/>
  <cols>
    <col min="1" max="1" width="39.140625" style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4.140625" style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4.75">
      <c r="A3" s="12" t="s">
        <v>101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21" ht="24.75">
      <c r="A6" s="15" t="s">
        <v>3</v>
      </c>
      <c r="C6" s="13" t="s">
        <v>103</v>
      </c>
      <c r="D6" s="13" t="s">
        <v>103</v>
      </c>
      <c r="E6" s="13" t="s">
        <v>103</v>
      </c>
      <c r="F6" s="13" t="s">
        <v>103</v>
      </c>
      <c r="G6" s="13" t="s">
        <v>103</v>
      </c>
      <c r="H6" s="13" t="s">
        <v>103</v>
      </c>
      <c r="I6" s="13" t="s">
        <v>103</v>
      </c>
      <c r="J6" s="13" t="s">
        <v>103</v>
      </c>
      <c r="K6" s="13" t="s">
        <v>103</v>
      </c>
      <c r="M6" s="13" t="s">
        <v>104</v>
      </c>
      <c r="N6" s="13" t="s">
        <v>104</v>
      </c>
      <c r="O6" s="13" t="s">
        <v>104</v>
      </c>
      <c r="P6" s="13" t="s">
        <v>104</v>
      </c>
      <c r="Q6" s="13" t="s">
        <v>104</v>
      </c>
      <c r="R6" s="13" t="s">
        <v>104</v>
      </c>
      <c r="S6" s="13" t="s">
        <v>104</v>
      </c>
      <c r="T6" s="13" t="s">
        <v>104</v>
      </c>
      <c r="U6" s="13" t="s">
        <v>104</v>
      </c>
    </row>
    <row r="7" spans="1:21" ht="24.75">
      <c r="A7" s="13" t="s">
        <v>3</v>
      </c>
      <c r="C7" s="13" t="s">
        <v>123</v>
      </c>
      <c r="E7" s="13" t="s">
        <v>124</v>
      </c>
      <c r="G7" s="13" t="s">
        <v>125</v>
      </c>
      <c r="I7" s="13" t="s">
        <v>91</v>
      </c>
      <c r="K7" s="13" t="s">
        <v>126</v>
      </c>
      <c r="M7" s="13" t="s">
        <v>123</v>
      </c>
      <c r="O7" s="13" t="s">
        <v>124</v>
      </c>
      <c r="Q7" s="13" t="s">
        <v>125</v>
      </c>
      <c r="S7" s="13" t="s">
        <v>91</v>
      </c>
      <c r="U7" s="13" t="s">
        <v>126</v>
      </c>
    </row>
    <row r="8" spans="1:21">
      <c r="A8" s="1" t="s">
        <v>62</v>
      </c>
      <c r="C8" s="7">
        <v>0</v>
      </c>
      <c r="D8" s="7"/>
      <c r="E8" s="7">
        <v>0</v>
      </c>
      <c r="F8" s="7"/>
      <c r="G8" s="7">
        <v>0</v>
      </c>
      <c r="H8" s="7"/>
      <c r="I8" s="7">
        <f>C8+E8+G8</f>
        <v>0</v>
      </c>
      <c r="J8" s="7"/>
      <c r="K8" s="9">
        <f>I8/$I$57</f>
        <v>0</v>
      </c>
      <c r="L8" s="7"/>
      <c r="M8" s="7">
        <v>0</v>
      </c>
      <c r="N8" s="7"/>
      <c r="O8" s="7">
        <v>0</v>
      </c>
      <c r="P8" s="7"/>
      <c r="Q8" s="7">
        <v>0</v>
      </c>
      <c r="R8" s="7"/>
      <c r="S8" s="7">
        <f>M8+O8+Q8</f>
        <v>0</v>
      </c>
      <c r="T8" s="7"/>
      <c r="U8" s="9">
        <f>S8/$S$57</f>
        <v>0</v>
      </c>
    </row>
    <row r="9" spans="1:21">
      <c r="A9" s="1" t="s">
        <v>53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56" si="0">C9+E9+G9</f>
        <v>0</v>
      </c>
      <c r="J9" s="7"/>
      <c r="K9" s="9">
        <f>I9/$I$57</f>
        <v>0</v>
      </c>
      <c r="L9" s="7"/>
      <c r="M9" s="7">
        <v>0</v>
      </c>
      <c r="N9" s="7"/>
      <c r="O9" s="7">
        <v>0</v>
      </c>
      <c r="P9" s="7"/>
      <c r="Q9" s="7">
        <v>0</v>
      </c>
      <c r="R9" s="7"/>
      <c r="S9" s="7">
        <f t="shared" ref="S9:S56" si="1">M9+O9+Q9</f>
        <v>0</v>
      </c>
      <c r="T9" s="7"/>
      <c r="U9" s="9">
        <f t="shared" ref="U9:U56" si="2">S9/$S$57</f>
        <v>0</v>
      </c>
    </row>
    <row r="10" spans="1:21">
      <c r="A10" s="1" t="s">
        <v>34</v>
      </c>
      <c r="C10" s="7">
        <v>0</v>
      </c>
      <c r="D10" s="7"/>
      <c r="E10" s="7">
        <v>41473769920</v>
      </c>
      <c r="F10" s="7"/>
      <c r="G10" s="7">
        <v>0</v>
      </c>
      <c r="H10" s="7"/>
      <c r="I10" s="7">
        <f t="shared" si="0"/>
        <v>41473769920</v>
      </c>
      <c r="J10" s="7"/>
      <c r="K10" s="9">
        <f t="shared" ref="K10:K56" si="3">I10/$I$57</f>
        <v>4.0247445939140772E-2</v>
      </c>
      <c r="L10" s="7"/>
      <c r="M10" s="7">
        <v>0</v>
      </c>
      <c r="N10" s="7"/>
      <c r="O10" s="7">
        <v>111323390328</v>
      </c>
      <c r="P10" s="7"/>
      <c r="Q10" s="7">
        <v>11340846</v>
      </c>
      <c r="R10" s="7"/>
      <c r="S10" s="7">
        <f t="shared" si="1"/>
        <v>111334731174</v>
      </c>
      <c r="T10" s="7"/>
      <c r="U10" s="9">
        <f t="shared" si="2"/>
        <v>8.04967318681368E-2</v>
      </c>
    </row>
    <row r="11" spans="1:21">
      <c r="A11" s="1" t="s">
        <v>122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9">
        <f t="shared" si="3"/>
        <v>0</v>
      </c>
      <c r="L11" s="7"/>
      <c r="M11" s="7">
        <v>0</v>
      </c>
      <c r="N11" s="7"/>
      <c r="O11" s="7">
        <v>0</v>
      </c>
      <c r="P11" s="7"/>
      <c r="Q11" s="7">
        <v>0</v>
      </c>
      <c r="R11" s="7"/>
      <c r="S11" s="7">
        <f t="shared" si="1"/>
        <v>0</v>
      </c>
      <c r="T11" s="7"/>
      <c r="U11" s="9">
        <f t="shared" si="2"/>
        <v>0</v>
      </c>
    </row>
    <row r="12" spans="1:21">
      <c r="A12" s="1" t="s">
        <v>15</v>
      </c>
      <c r="C12" s="7">
        <v>0</v>
      </c>
      <c r="D12" s="7"/>
      <c r="E12" s="7">
        <v>5564931114</v>
      </c>
      <c r="F12" s="7"/>
      <c r="G12" s="7">
        <v>0</v>
      </c>
      <c r="H12" s="7"/>
      <c r="I12" s="7">
        <f t="shared" si="0"/>
        <v>5564931114</v>
      </c>
      <c r="J12" s="7"/>
      <c r="K12" s="9">
        <f t="shared" si="3"/>
        <v>5.4003835339248903E-3</v>
      </c>
      <c r="L12" s="7"/>
      <c r="M12" s="7">
        <v>0</v>
      </c>
      <c r="N12" s="7"/>
      <c r="O12" s="7">
        <v>5346644268</v>
      </c>
      <c r="P12" s="7"/>
      <c r="Q12" s="7">
        <v>-45043544</v>
      </c>
      <c r="R12" s="7"/>
      <c r="S12" s="7">
        <f t="shared" si="1"/>
        <v>5301600724</v>
      </c>
      <c r="T12" s="7"/>
      <c r="U12" s="9">
        <f t="shared" si="2"/>
        <v>3.8331392859320937E-3</v>
      </c>
    </row>
    <row r="13" spans="1:21">
      <c r="A13" s="1" t="s">
        <v>18</v>
      </c>
      <c r="C13" s="7">
        <v>27453390232</v>
      </c>
      <c r="D13" s="7"/>
      <c r="E13" s="7">
        <v>-41327839826</v>
      </c>
      <c r="F13" s="7"/>
      <c r="G13" s="7">
        <v>0</v>
      </c>
      <c r="H13" s="7"/>
      <c r="I13" s="7">
        <f t="shared" si="0"/>
        <v>-13874449594</v>
      </c>
      <c r="J13" s="7"/>
      <c r="K13" s="9">
        <f t="shared" si="3"/>
        <v>-1.3464200651326964E-2</v>
      </c>
      <c r="L13" s="7"/>
      <c r="M13" s="7">
        <v>27453390232</v>
      </c>
      <c r="N13" s="7"/>
      <c r="O13" s="7">
        <v>-52925706965</v>
      </c>
      <c r="P13" s="7"/>
      <c r="Q13" s="7">
        <v>0</v>
      </c>
      <c r="R13" s="7"/>
      <c r="S13" s="7">
        <f t="shared" si="1"/>
        <v>-25472316733</v>
      </c>
      <c r="T13" s="7"/>
      <c r="U13" s="9">
        <f t="shared" si="2"/>
        <v>-1.8416878798692374E-2</v>
      </c>
    </row>
    <row r="14" spans="1:21">
      <c r="A14" s="1" t="s">
        <v>42</v>
      </c>
      <c r="C14" s="7">
        <v>67144464588</v>
      </c>
      <c r="D14" s="7"/>
      <c r="E14" s="7">
        <v>-75245174880</v>
      </c>
      <c r="F14" s="7"/>
      <c r="G14" s="7">
        <v>0</v>
      </c>
      <c r="H14" s="7"/>
      <c r="I14" s="7">
        <f t="shared" si="0"/>
        <v>-8100710292</v>
      </c>
      <c r="J14" s="7"/>
      <c r="K14" s="9">
        <f t="shared" si="3"/>
        <v>-7.8611831086203617E-3</v>
      </c>
      <c r="L14" s="7"/>
      <c r="M14" s="7">
        <v>67144464588</v>
      </c>
      <c r="N14" s="7"/>
      <c r="O14" s="7">
        <v>-60716031226</v>
      </c>
      <c r="P14" s="7"/>
      <c r="Q14" s="7">
        <v>0</v>
      </c>
      <c r="R14" s="7"/>
      <c r="S14" s="7">
        <f t="shared" si="1"/>
        <v>6428433362</v>
      </c>
      <c r="T14" s="7"/>
      <c r="U14" s="9">
        <f t="shared" si="2"/>
        <v>4.6478567039819063E-3</v>
      </c>
    </row>
    <row r="15" spans="1:21">
      <c r="A15" s="1" t="s">
        <v>39</v>
      </c>
      <c r="C15" s="7">
        <v>0</v>
      </c>
      <c r="D15" s="7"/>
      <c r="E15" s="7">
        <v>15202349981</v>
      </c>
      <c r="F15" s="7"/>
      <c r="G15" s="7">
        <v>0</v>
      </c>
      <c r="H15" s="7"/>
      <c r="I15" s="7">
        <f t="shared" si="0"/>
        <v>15202349981</v>
      </c>
      <c r="J15" s="7"/>
      <c r="K15" s="9">
        <f t="shared" si="3"/>
        <v>1.4752836797533047E-2</v>
      </c>
      <c r="L15" s="7"/>
      <c r="M15" s="7">
        <v>0</v>
      </c>
      <c r="N15" s="7"/>
      <c r="O15" s="7">
        <v>14495565461</v>
      </c>
      <c r="P15" s="7"/>
      <c r="Q15" s="7">
        <v>0</v>
      </c>
      <c r="R15" s="7"/>
      <c r="S15" s="7">
        <f t="shared" si="1"/>
        <v>14495565461</v>
      </c>
      <c r="T15" s="7"/>
      <c r="U15" s="9">
        <f t="shared" si="2"/>
        <v>1.0480517929014728E-2</v>
      </c>
    </row>
    <row r="16" spans="1:21">
      <c r="A16" s="1" t="s">
        <v>45</v>
      </c>
      <c r="C16" s="7">
        <v>0</v>
      </c>
      <c r="D16" s="7"/>
      <c r="E16" s="7">
        <v>23408366653</v>
      </c>
      <c r="F16" s="7"/>
      <c r="G16" s="7">
        <v>0</v>
      </c>
      <c r="H16" s="7"/>
      <c r="I16" s="7">
        <f t="shared" si="0"/>
        <v>23408366653</v>
      </c>
      <c r="J16" s="7"/>
      <c r="K16" s="9">
        <f t="shared" si="3"/>
        <v>2.2716212517152411E-2</v>
      </c>
      <c r="L16" s="7"/>
      <c r="M16" s="7">
        <v>0</v>
      </c>
      <c r="N16" s="7"/>
      <c r="O16" s="7">
        <v>50721845922</v>
      </c>
      <c r="P16" s="7"/>
      <c r="Q16" s="7">
        <v>0</v>
      </c>
      <c r="R16" s="7"/>
      <c r="S16" s="7">
        <f t="shared" si="1"/>
        <v>50721845922</v>
      </c>
      <c r="T16" s="7"/>
      <c r="U16" s="9">
        <f t="shared" si="2"/>
        <v>3.6672678758788539E-2</v>
      </c>
    </row>
    <row r="17" spans="1:21">
      <c r="A17" s="1" t="s">
        <v>55</v>
      </c>
      <c r="C17" s="7">
        <v>0</v>
      </c>
      <c r="D17" s="7"/>
      <c r="E17" s="7">
        <v>8508084227</v>
      </c>
      <c r="F17" s="7"/>
      <c r="G17" s="7">
        <v>0</v>
      </c>
      <c r="H17" s="7"/>
      <c r="I17" s="7">
        <f t="shared" si="0"/>
        <v>8508084227</v>
      </c>
      <c r="J17" s="7"/>
      <c r="K17" s="9">
        <f t="shared" si="3"/>
        <v>8.2565115404835323E-3</v>
      </c>
      <c r="L17" s="7"/>
      <c r="M17" s="7">
        <v>0</v>
      </c>
      <c r="N17" s="7"/>
      <c r="O17" s="7">
        <v>8508084227</v>
      </c>
      <c r="P17" s="7"/>
      <c r="Q17" s="7">
        <v>0</v>
      </c>
      <c r="R17" s="7"/>
      <c r="S17" s="7">
        <f t="shared" si="1"/>
        <v>8508084227</v>
      </c>
      <c r="T17" s="7"/>
      <c r="U17" s="9">
        <f t="shared" si="2"/>
        <v>6.1514764306745042E-3</v>
      </c>
    </row>
    <row r="18" spans="1:21">
      <c r="A18" s="1" t="s">
        <v>58</v>
      </c>
      <c r="C18" s="7">
        <v>0</v>
      </c>
      <c r="D18" s="7"/>
      <c r="E18" s="7">
        <v>3183652320</v>
      </c>
      <c r="F18" s="7"/>
      <c r="G18" s="7">
        <v>0</v>
      </c>
      <c r="H18" s="7"/>
      <c r="I18" s="7">
        <f t="shared" si="0"/>
        <v>3183652320</v>
      </c>
      <c r="J18" s="7"/>
      <c r="K18" s="9">
        <f t="shared" si="3"/>
        <v>3.0895159732375757E-3</v>
      </c>
      <c r="L18" s="7"/>
      <c r="M18" s="7">
        <v>0</v>
      </c>
      <c r="N18" s="7"/>
      <c r="O18" s="7">
        <v>3183652320</v>
      </c>
      <c r="P18" s="7"/>
      <c r="Q18" s="7">
        <v>0</v>
      </c>
      <c r="R18" s="7"/>
      <c r="S18" s="7">
        <f t="shared" si="1"/>
        <v>3183652320</v>
      </c>
      <c r="T18" s="7"/>
      <c r="U18" s="9">
        <f t="shared" si="2"/>
        <v>2.3018298464644719E-3</v>
      </c>
    </row>
    <row r="19" spans="1:21">
      <c r="A19" s="1" t="s">
        <v>30</v>
      </c>
      <c r="C19" s="7">
        <v>0</v>
      </c>
      <c r="D19" s="7"/>
      <c r="E19" s="7">
        <v>111303018479</v>
      </c>
      <c r="F19" s="7"/>
      <c r="G19" s="7">
        <v>0</v>
      </c>
      <c r="H19" s="7"/>
      <c r="I19" s="7">
        <f t="shared" si="0"/>
        <v>111303018479</v>
      </c>
      <c r="J19" s="7"/>
      <c r="K19" s="9">
        <f t="shared" si="3"/>
        <v>0.10801193688776529</v>
      </c>
      <c r="L19" s="7"/>
      <c r="M19" s="7">
        <v>0</v>
      </c>
      <c r="N19" s="7"/>
      <c r="O19" s="7">
        <v>133829439450</v>
      </c>
      <c r="P19" s="7"/>
      <c r="Q19" s="7">
        <v>0</v>
      </c>
      <c r="R19" s="7"/>
      <c r="S19" s="7">
        <f t="shared" si="1"/>
        <v>133829439450</v>
      </c>
      <c r="T19" s="7"/>
      <c r="U19" s="9">
        <f t="shared" si="2"/>
        <v>9.6760753718741446E-2</v>
      </c>
    </row>
    <row r="20" spans="1:21">
      <c r="A20" s="1" t="s">
        <v>27</v>
      </c>
      <c r="C20" s="7">
        <v>0</v>
      </c>
      <c r="D20" s="7"/>
      <c r="E20" s="7">
        <v>31074723085</v>
      </c>
      <c r="F20" s="7"/>
      <c r="G20" s="7">
        <v>0</v>
      </c>
      <c r="H20" s="7"/>
      <c r="I20" s="7">
        <f t="shared" si="0"/>
        <v>31074723085</v>
      </c>
      <c r="J20" s="7"/>
      <c r="K20" s="9">
        <f t="shared" si="3"/>
        <v>3.015588502925531E-2</v>
      </c>
      <c r="L20" s="7"/>
      <c r="M20" s="7">
        <v>0</v>
      </c>
      <c r="N20" s="7"/>
      <c r="O20" s="7">
        <v>35633225255</v>
      </c>
      <c r="P20" s="7"/>
      <c r="Q20" s="7">
        <v>0</v>
      </c>
      <c r="R20" s="7"/>
      <c r="S20" s="7">
        <f t="shared" si="1"/>
        <v>35633225255</v>
      </c>
      <c r="T20" s="7"/>
      <c r="U20" s="9">
        <f t="shared" si="2"/>
        <v>2.5763372747232206E-2</v>
      </c>
    </row>
    <row r="21" spans="1:21">
      <c r="A21" s="1" t="s">
        <v>61</v>
      </c>
      <c r="C21" s="7">
        <v>0</v>
      </c>
      <c r="D21" s="7"/>
      <c r="E21" s="7">
        <v>-536871926</v>
      </c>
      <c r="F21" s="7"/>
      <c r="G21" s="7">
        <v>0</v>
      </c>
      <c r="H21" s="7"/>
      <c r="I21" s="7">
        <f t="shared" si="0"/>
        <v>-536871926</v>
      </c>
      <c r="J21" s="7"/>
      <c r="K21" s="9">
        <f t="shared" si="3"/>
        <v>-5.2099734023714676E-4</v>
      </c>
      <c r="L21" s="7"/>
      <c r="M21" s="7">
        <v>0</v>
      </c>
      <c r="N21" s="7"/>
      <c r="O21" s="7">
        <v>-536871926</v>
      </c>
      <c r="P21" s="7"/>
      <c r="Q21" s="7">
        <v>0</v>
      </c>
      <c r="R21" s="7"/>
      <c r="S21" s="7">
        <f t="shared" si="1"/>
        <v>-536871926</v>
      </c>
      <c r="T21" s="7"/>
      <c r="U21" s="9">
        <f t="shared" si="2"/>
        <v>-3.8816670251092786E-4</v>
      </c>
    </row>
    <row r="22" spans="1:21">
      <c r="A22" s="1" t="s">
        <v>33</v>
      </c>
      <c r="C22" s="7">
        <v>0</v>
      </c>
      <c r="D22" s="7"/>
      <c r="E22" s="7">
        <v>45158525498</v>
      </c>
      <c r="F22" s="7"/>
      <c r="G22" s="7">
        <v>0</v>
      </c>
      <c r="H22" s="7"/>
      <c r="I22" s="7">
        <f t="shared" si="0"/>
        <v>45158525498</v>
      </c>
      <c r="J22" s="7"/>
      <c r="K22" s="9">
        <f t="shared" si="3"/>
        <v>4.3823248216352771E-2</v>
      </c>
      <c r="L22" s="7"/>
      <c r="M22" s="7">
        <v>0</v>
      </c>
      <c r="N22" s="7"/>
      <c r="O22" s="7">
        <v>65218246815</v>
      </c>
      <c r="P22" s="7"/>
      <c r="Q22" s="7">
        <v>0</v>
      </c>
      <c r="R22" s="7"/>
      <c r="S22" s="7">
        <f t="shared" si="1"/>
        <v>65218246815</v>
      </c>
      <c r="T22" s="7"/>
      <c r="U22" s="9">
        <f t="shared" si="2"/>
        <v>4.7153800718055007E-2</v>
      </c>
    </row>
    <row r="23" spans="1:21">
      <c r="A23" s="1" t="s">
        <v>17</v>
      </c>
      <c r="C23" s="7">
        <v>0</v>
      </c>
      <c r="D23" s="7"/>
      <c r="E23" s="7">
        <v>15539537700</v>
      </c>
      <c r="F23" s="7"/>
      <c r="G23" s="7">
        <v>0</v>
      </c>
      <c r="H23" s="7"/>
      <c r="I23" s="7">
        <f t="shared" si="0"/>
        <v>15539537700</v>
      </c>
      <c r="J23" s="7"/>
      <c r="K23" s="9">
        <f t="shared" si="3"/>
        <v>1.5080054326057029E-2</v>
      </c>
      <c r="L23" s="7"/>
      <c r="M23" s="7">
        <v>0</v>
      </c>
      <c r="N23" s="7"/>
      <c r="O23" s="7">
        <v>4035761311</v>
      </c>
      <c r="P23" s="7"/>
      <c r="Q23" s="7">
        <v>0</v>
      </c>
      <c r="R23" s="7"/>
      <c r="S23" s="7">
        <f t="shared" si="1"/>
        <v>4035761311</v>
      </c>
      <c r="T23" s="7"/>
      <c r="U23" s="9">
        <f t="shared" si="2"/>
        <v>2.9179178205195428E-3</v>
      </c>
    </row>
    <row r="24" spans="1:21">
      <c r="A24" s="1" t="s">
        <v>51</v>
      </c>
      <c r="C24" s="7">
        <v>0</v>
      </c>
      <c r="D24" s="7"/>
      <c r="E24" s="7">
        <v>1023868663</v>
      </c>
      <c r="F24" s="7"/>
      <c r="G24" s="7">
        <v>0</v>
      </c>
      <c r="H24" s="7"/>
      <c r="I24" s="7">
        <f t="shared" si="0"/>
        <v>1023868663</v>
      </c>
      <c r="J24" s="7"/>
      <c r="K24" s="9">
        <f t="shared" si="3"/>
        <v>9.9359423419574308E-4</v>
      </c>
      <c r="L24" s="7"/>
      <c r="M24" s="7">
        <v>0</v>
      </c>
      <c r="N24" s="7"/>
      <c r="O24" s="7">
        <v>1023868663</v>
      </c>
      <c r="P24" s="7"/>
      <c r="Q24" s="7">
        <v>0</v>
      </c>
      <c r="R24" s="7"/>
      <c r="S24" s="7">
        <f t="shared" si="1"/>
        <v>1023868663</v>
      </c>
      <c r="T24" s="7"/>
      <c r="U24" s="9">
        <f t="shared" si="2"/>
        <v>7.4027287230694655E-4</v>
      </c>
    </row>
    <row r="25" spans="1:21">
      <c r="A25" s="1" t="s">
        <v>52</v>
      </c>
      <c r="C25" s="7">
        <v>0</v>
      </c>
      <c r="D25" s="7"/>
      <c r="E25" s="7">
        <v>4908384155</v>
      </c>
      <c r="F25" s="7"/>
      <c r="G25" s="7">
        <v>0</v>
      </c>
      <c r="H25" s="7"/>
      <c r="I25" s="7">
        <f t="shared" si="0"/>
        <v>4908384155</v>
      </c>
      <c r="J25" s="7"/>
      <c r="K25" s="9">
        <f t="shared" si="3"/>
        <v>4.7632497915660339E-3</v>
      </c>
      <c r="L25" s="7"/>
      <c r="M25" s="7">
        <v>0</v>
      </c>
      <c r="N25" s="7"/>
      <c r="O25" s="7">
        <v>4908384155</v>
      </c>
      <c r="P25" s="7"/>
      <c r="Q25" s="7">
        <v>0</v>
      </c>
      <c r="R25" s="7"/>
      <c r="S25" s="7">
        <f t="shared" si="1"/>
        <v>4908384155</v>
      </c>
      <c r="T25" s="7"/>
      <c r="U25" s="9">
        <f t="shared" si="2"/>
        <v>3.5488376274367475E-3</v>
      </c>
    </row>
    <row r="26" spans="1:21">
      <c r="A26" s="1" t="s">
        <v>35</v>
      </c>
      <c r="C26" s="7">
        <v>0</v>
      </c>
      <c r="D26" s="7"/>
      <c r="E26" s="7">
        <v>17631172577</v>
      </c>
      <c r="F26" s="7"/>
      <c r="G26" s="7">
        <v>0</v>
      </c>
      <c r="H26" s="7"/>
      <c r="I26" s="7">
        <f t="shared" si="0"/>
        <v>17631172577</v>
      </c>
      <c r="J26" s="7"/>
      <c r="K26" s="9">
        <f t="shared" si="3"/>
        <v>1.7109842353498515E-2</v>
      </c>
      <c r="L26" s="7"/>
      <c r="M26" s="7">
        <v>0</v>
      </c>
      <c r="N26" s="7"/>
      <c r="O26" s="7">
        <v>32197984415</v>
      </c>
      <c r="P26" s="7"/>
      <c r="Q26" s="7">
        <v>0</v>
      </c>
      <c r="R26" s="7"/>
      <c r="S26" s="7">
        <f t="shared" si="1"/>
        <v>32197984415</v>
      </c>
      <c r="T26" s="7"/>
      <c r="U26" s="9">
        <f t="shared" si="2"/>
        <v>2.3279640511261891E-2</v>
      </c>
    </row>
    <row r="27" spans="1:21">
      <c r="A27" s="1" t="s">
        <v>36</v>
      </c>
      <c r="C27" s="7">
        <v>0</v>
      </c>
      <c r="D27" s="7"/>
      <c r="E27" s="7">
        <v>22258725617</v>
      </c>
      <c r="F27" s="7"/>
      <c r="G27" s="7">
        <v>0</v>
      </c>
      <c r="H27" s="7"/>
      <c r="I27" s="7">
        <f t="shared" si="0"/>
        <v>22258725617</v>
      </c>
      <c r="J27" s="7"/>
      <c r="K27" s="9">
        <f t="shared" si="3"/>
        <v>2.1600564831034664E-2</v>
      </c>
      <c r="L27" s="7"/>
      <c r="M27" s="7">
        <v>0</v>
      </c>
      <c r="N27" s="7"/>
      <c r="O27" s="7">
        <v>55593834917</v>
      </c>
      <c r="P27" s="7"/>
      <c r="Q27" s="7">
        <v>0</v>
      </c>
      <c r="R27" s="7"/>
      <c r="S27" s="7">
        <f t="shared" si="1"/>
        <v>55593834917</v>
      </c>
      <c r="T27" s="7"/>
      <c r="U27" s="9">
        <f t="shared" si="2"/>
        <v>4.019520212287795E-2</v>
      </c>
    </row>
    <row r="28" spans="1:21">
      <c r="A28" s="1" t="s">
        <v>23</v>
      </c>
      <c r="C28" s="7">
        <v>0</v>
      </c>
      <c r="D28" s="7"/>
      <c r="E28" s="7">
        <v>2069447954</v>
      </c>
      <c r="F28" s="7"/>
      <c r="G28" s="7">
        <v>0</v>
      </c>
      <c r="H28" s="7"/>
      <c r="I28" s="7">
        <f t="shared" si="0"/>
        <v>2069447954</v>
      </c>
      <c r="J28" s="7"/>
      <c r="K28" s="9">
        <f t="shared" si="3"/>
        <v>2.0082571421199723E-3</v>
      </c>
      <c r="L28" s="7"/>
      <c r="M28" s="7">
        <v>0</v>
      </c>
      <c r="N28" s="7"/>
      <c r="O28" s="7">
        <v>2305715564</v>
      </c>
      <c r="P28" s="7"/>
      <c r="Q28" s="7">
        <v>0</v>
      </c>
      <c r="R28" s="7"/>
      <c r="S28" s="7">
        <f t="shared" si="1"/>
        <v>2305715564</v>
      </c>
      <c r="T28" s="7"/>
      <c r="U28" s="9">
        <f t="shared" si="2"/>
        <v>1.6670679990184554E-3</v>
      </c>
    </row>
    <row r="29" spans="1:21">
      <c r="A29" s="1" t="s">
        <v>16</v>
      </c>
      <c r="C29" s="7">
        <v>0</v>
      </c>
      <c r="D29" s="7"/>
      <c r="E29" s="7">
        <v>40578695922</v>
      </c>
      <c r="F29" s="7"/>
      <c r="G29" s="7">
        <v>0</v>
      </c>
      <c r="H29" s="7"/>
      <c r="I29" s="7">
        <f t="shared" si="0"/>
        <v>40578695922</v>
      </c>
      <c r="J29" s="7"/>
      <c r="K29" s="9">
        <f t="shared" si="3"/>
        <v>3.9378838083729405E-2</v>
      </c>
      <c r="L29" s="7"/>
      <c r="M29" s="7">
        <v>0</v>
      </c>
      <c r="N29" s="7"/>
      <c r="O29" s="7">
        <v>36967812715</v>
      </c>
      <c r="P29" s="7"/>
      <c r="Q29" s="7">
        <v>0</v>
      </c>
      <c r="R29" s="7"/>
      <c r="S29" s="7">
        <f t="shared" si="1"/>
        <v>36967812715</v>
      </c>
      <c r="T29" s="7"/>
      <c r="U29" s="9">
        <f t="shared" si="2"/>
        <v>2.67283001134671E-2</v>
      </c>
    </row>
    <row r="30" spans="1:21">
      <c r="A30" s="1" t="s">
        <v>41</v>
      </c>
      <c r="C30" s="7">
        <v>0</v>
      </c>
      <c r="D30" s="7"/>
      <c r="E30" s="7">
        <v>26404367218</v>
      </c>
      <c r="F30" s="7"/>
      <c r="G30" s="7">
        <v>0</v>
      </c>
      <c r="H30" s="7"/>
      <c r="I30" s="7">
        <f t="shared" si="0"/>
        <v>26404367218</v>
      </c>
      <c r="J30" s="7"/>
      <c r="K30" s="9">
        <f t="shared" si="3"/>
        <v>2.5623625347142683E-2</v>
      </c>
      <c r="L30" s="7"/>
      <c r="M30" s="7">
        <v>0</v>
      </c>
      <c r="N30" s="7"/>
      <c r="O30" s="7">
        <v>61400370491</v>
      </c>
      <c r="P30" s="7"/>
      <c r="Q30" s="7">
        <v>0</v>
      </c>
      <c r="R30" s="7"/>
      <c r="S30" s="7">
        <f t="shared" si="1"/>
        <v>61400370491</v>
      </c>
      <c r="T30" s="7"/>
      <c r="U30" s="9">
        <f t="shared" si="2"/>
        <v>4.4393417111627385E-2</v>
      </c>
    </row>
    <row r="31" spans="1:21">
      <c r="A31" s="1" t="s">
        <v>38</v>
      </c>
      <c r="C31" s="7">
        <v>0</v>
      </c>
      <c r="D31" s="7"/>
      <c r="E31" s="7">
        <v>32933207507</v>
      </c>
      <c r="F31" s="7"/>
      <c r="G31" s="7">
        <v>0</v>
      </c>
      <c r="H31" s="7"/>
      <c r="I31" s="7">
        <f t="shared" si="0"/>
        <v>32933207507</v>
      </c>
      <c r="J31" s="7"/>
      <c r="K31" s="9">
        <f t="shared" si="3"/>
        <v>3.1959416549236806E-2</v>
      </c>
      <c r="L31" s="7"/>
      <c r="M31" s="7">
        <v>0</v>
      </c>
      <c r="N31" s="7"/>
      <c r="O31" s="7">
        <v>55123320887</v>
      </c>
      <c r="P31" s="7"/>
      <c r="Q31" s="7">
        <v>0</v>
      </c>
      <c r="R31" s="7"/>
      <c r="S31" s="7">
        <f t="shared" si="1"/>
        <v>55123320887</v>
      </c>
      <c r="T31" s="7"/>
      <c r="U31" s="9">
        <f t="shared" si="2"/>
        <v>3.9855013205064752E-2</v>
      </c>
    </row>
    <row r="32" spans="1:21">
      <c r="A32" s="1" t="s">
        <v>56</v>
      </c>
      <c r="C32" s="7">
        <v>0</v>
      </c>
      <c r="D32" s="7"/>
      <c r="E32" s="7">
        <v>37193344653</v>
      </c>
      <c r="F32" s="7"/>
      <c r="G32" s="7">
        <v>0</v>
      </c>
      <c r="H32" s="7"/>
      <c r="I32" s="7">
        <f t="shared" si="0"/>
        <v>37193344653</v>
      </c>
      <c r="J32" s="7"/>
      <c r="K32" s="9">
        <f t="shared" si="3"/>
        <v>3.6093587130008556E-2</v>
      </c>
      <c r="L32" s="7"/>
      <c r="M32" s="7">
        <v>0</v>
      </c>
      <c r="N32" s="7"/>
      <c r="O32" s="7">
        <v>37193344653</v>
      </c>
      <c r="P32" s="7"/>
      <c r="Q32" s="7">
        <v>0</v>
      </c>
      <c r="R32" s="7"/>
      <c r="S32" s="7">
        <f t="shared" si="1"/>
        <v>37193344653</v>
      </c>
      <c r="T32" s="7"/>
      <c r="U32" s="9">
        <f t="shared" si="2"/>
        <v>2.68913631913535E-2</v>
      </c>
    </row>
    <row r="33" spans="1:21">
      <c r="A33" s="1" t="s">
        <v>46</v>
      </c>
      <c r="C33" s="7">
        <v>0</v>
      </c>
      <c r="D33" s="7"/>
      <c r="E33" s="7">
        <v>9059093736</v>
      </c>
      <c r="F33" s="7"/>
      <c r="G33" s="7">
        <v>0</v>
      </c>
      <c r="H33" s="7"/>
      <c r="I33" s="7">
        <f t="shared" si="0"/>
        <v>9059093736</v>
      </c>
      <c r="J33" s="7"/>
      <c r="K33" s="9">
        <f t="shared" si="3"/>
        <v>8.7912284342746526E-3</v>
      </c>
      <c r="L33" s="7"/>
      <c r="M33" s="7">
        <v>0</v>
      </c>
      <c r="N33" s="7"/>
      <c r="O33" s="7">
        <v>17813967586</v>
      </c>
      <c r="P33" s="7"/>
      <c r="Q33" s="7">
        <v>0</v>
      </c>
      <c r="R33" s="7"/>
      <c r="S33" s="7">
        <f t="shared" si="1"/>
        <v>17813967586</v>
      </c>
      <c r="T33" s="7"/>
      <c r="U33" s="9">
        <f t="shared" si="2"/>
        <v>1.2879773967719395E-2</v>
      </c>
    </row>
    <row r="34" spans="1:21">
      <c r="A34" s="1" t="s">
        <v>21</v>
      </c>
      <c r="C34" s="7">
        <v>0</v>
      </c>
      <c r="D34" s="7"/>
      <c r="E34" s="7">
        <v>3515606576</v>
      </c>
      <c r="F34" s="7"/>
      <c r="G34" s="7">
        <v>0</v>
      </c>
      <c r="H34" s="7"/>
      <c r="I34" s="7">
        <f t="shared" si="0"/>
        <v>3515606576</v>
      </c>
      <c r="J34" s="7"/>
      <c r="K34" s="9">
        <f t="shared" si="3"/>
        <v>3.4116547852722379E-3</v>
      </c>
      <c r="L34" s="7"/>
      <c r="M34" s="7">
        <v>0</v>
      </c>
      <c r="N34" s="7"/>
      <c r="O34" s="7">
        <v>-8302657217</v>
      </c>
      <c r="P34" s="7"/>
      <c r="Q34" s="7">
        <v>0</v>
      </c>
      <c r="R34" s="7"/>
      <c r="S34" s="7">
        <f t="shared" si="1"/>
        <v>-8302657217</v>
      </c>
      <c r="T34" s="7"/>
      <c r="U34" s="9">
        <f t="shared" si="2"/>
        <v>-6.0029495265532798E-3</v>
      </c>
    </row>
    <row r="35" spans="1:21">
      <c r="A35" s="1" t="s">
        <v>32</v>
      </c>
      <c r="C35" s="7">
        <v>0</v>
      </c>
      <c r="D35" s="7"/>
      <c r="E35" s="7">
        <v>52751611651</v>
      </c>
      <c r="F35" s="7"/>
      <c r="G35" s="7">
        <v>0</v>
      </c>
      <c r="H35" s="7"/>
      <c r="I35" s="7">
        <f t="shared" si="0"/>
        <v>52751611651</v>
      </c>
      <c r="J35" s="7"/>
      <c r="K35" s="9">
        <f t="shared" si="3"/>
        <v>5.1191816953740067E-2</v>
      </c>
      <c r="L35" s="7"/>
      <c r="M35" s="7">
        <v>0</v>
      </c>
      <c r="N35" s="7"/>
      <c r="O35" s="7">
        <v>78434588318</v>
      </c>
      <c r="P35" s="7"/>
      <c r="Q35" s="7">
        <v>0</v>
      </c>
      <c r="R35" s="7"/>
      <c r="S35" s="7">
        <f t="shared" si="1"/>
        <v>78434588318</v>
      </c>
      <c r="T35" s="7"/>
      <c r="U35" s="9">
        <f t="shared" si="2"/>
        <v>5.6709419948697791E-2</v>
      </c>
    </row>
    <row r="36" spans="1:21">
      <c r="A36" s="1" t="s">
        <v>25</v>
      </c>
      <c r="C36" s="7">
        <v>0</v>
      </c>
      <c r="D36" s="7"/>
      <c r="E36" s="7">
        <v>12753959821</v>
      </c>
      <c r="F36" s="7"/>
      <c r="G36" s="7">
        <v>0</v>
      </c>
      <c r="H36" s="7"/>
      <c r="I36" s="7">
        <f t="shared" si="0"/>
        <v>12753959821</v>
      </c>
      <c r="J36" s="7"/>
      <c r="K36" s="9">
        <f t="shared" si="3"/>
        <v>1.2376842264299059E-2</v>
      </c>
      <c r="L36" s="7"/>
      <c r="M36" s="7">
        <v>0</v>
      </c>
      <c r="N36" s="7"/>
      <c r="O36" s="7">
        <v>12692367302</v>
      </c>
      <c r="P36" s="7"/>
      <c r="Q36" s="7">
        <v>0</v>
      </c>
      <c r="R36" s="7"/>
      <c r="S36" s="7">
        <f t="shared" si="1"/>
        <v>12692367302</v>
      </c>
      <c r="T36" s="7"/>
      <c r="U36" s="9">
        <f t="shared" si="2"/>
        <v>9.1767777827050367E-3</v>
      </c>
    </row>
    <row r="37" spans="1:21">
      <c r="A37" s="1" t="s">
        <v>54</v>
      </c>
      <c r="C37" s="7">
        <v>0</v>
      </c>
      <c r="D37" s="7"/>
      <c r="E37" s="7">
        <v>307549935</v>
      </c>
      <c r="F37" s="7"/>
      <c r="G37" s="7">
        <v>0</v>
      </c>
      <c r="H37" s="7"/>
      <c r="I37" s="7">
        <f t="shared" si="0"/>
        <v>307549935</v>
      </c>
      <c r="J37" s="7"/>
      <c r="K37" s="9">
        <f t="shared" si="3"/>
        <v>2.9845609421027424E-4</v>
      </c>
      <c r="L37" s="7"/>
      <c r="M37" s="7">
        <v>0</v>
      </c>
      <c r="N37" s="7"/>
      <c r="O37" s="7">
        <v>307549935</v>
      </c>
      <c r="P37" s="7"/>
      <c r="Q37" s="7">
        <v>0</v>
      </c>
      <c r="R37" s="7"/>
      <c r="S37" s="7">
        <f t="shared" si="1"/>
        <v>307549935</v>
      </c>
      <c r="T37" s="7"/>
      <c r="U37" s="9">
        <f t="shared" si="2"/>
        <v>2.2236335771150045E-4</v>
      </c>
    </row>
    <row r="38" spans="1:21">
      <c r="A38" s="1" t="s">
        <v>57</v>
      </c>
      <c r="C38" s="7">
        <v>0</v>
      </c>
      <c r="D38" s="7"/>
      <c r="E38" s="7">
        <v>-482431600</v>
      </c>
      <c r="F38" s="7"/>
      <c r="G38" s="7">
        <v>0</v>
      </c>
      <c r="H38" s="7"/>
      <c r="I38" s="7">
        <f t="shared" si="0"/>
        <v>-482431600</v>
      </c>
      <c r="J38" s="7"/>
      <c r="K38" s="9">
        <f t="shared" si="3"/>
        <v>-4.681667419621251E-4</v>
      </c>
      <c r="L38" s="7"/>
      <c r="M38" s="7">
        <v>0</v>
      </c>
      <c r="N38" s="7"/>
      <c r="O38" s="7">
        <v>-482431600</v>
      </c>
      <c r="P38" s="7"/>
      <c r="Q38" s="7">
        <v>0</v>
      </c>
      <c r="R38" s="7"/>
      <c r="S38" s="7">
        <f t="shared" si="1"/>
        <v>-482431600</v>
      </c>
      <c r="T38" s="7"/>
      <c r="U38" s="9">
        <f t="shared" si="2"/>
        <v>-3.4880550516823064E-4</v>
      </c>
    </row>
    <row r="39" spans="1:21">
      <c r="A39" s="1" t="s">
        <v>37</v>
      </c>
      <c r="C39" s="7">
        <v>0</v>
      </c>
      <c r="D39" s="7"/>
      <c r="E39" s="7">
        <v>54812647211</v>
      </c>
      <c r="F39" s="7"/>
      <c r="G39" s="7">
        <v>0</v>
      </c>
      <c r="H39" s="7"/>
      <c r="I39" s="7">
        <f t="shared" si="0"/>
        <v>54812647211</v>
      </c>
      <c r="J39" s="7"/>
      <c r="K39" s="9">
        <f t="shared" si="3"/>
        <v>5.3191910445114357E-2</v>
      </c>
      <c r="L39" s="7"/>
      <c r="M39" s="7">
        <v>0</v>
      </c>
      <c r="N39" s="7"/>
      <c r="O39" s="7">
        <v>87433561602</v>
      </c>
      <c r="P39" s="7"/>
      <c r="Q39" s="7">
        <v>0</v>
      </c>
      <c r="R39" s="7"/>
      <c r="S39" s="7">
        <f t="shared" si="1"/>
        <v>87433561602</v>
      </c>
      <c r="T39" s="7"/>
      <c r="U39" s="9">
        <f t="shared" si="2"/>
        <v>6.3215816756703389E-2</v>
      </c>
    </row>
    <row r="40" spans="1:21">
      <c r="A40" s="1" t="s">
        <v>40</v>
      </c>
      <c r="C40" s="7">
        <v>0</v>
      </c>
      <c r="D40" s="7"/>
      <c r="E40" s="7">
        <v>46248835828</v>
      </c>
      <c r="F40" s="7"/>
      <c r="G40" s="7">
        <v>0</v>
      </c>
      <c r="H40" s="7"/>
      <c r="I40" s="7">
        <f t="shared" si="0"/>
        <v>46248835828</v>
      </c>
      <c r="J40" s="7"/>
      <c r="K40" s="9">
        <f t="shared" si="3"/>
        <v>4.4881319526200114E-2</v>
      </c>
      <c r="L40" s="7"/>
      <c r="M40" s="7">
        <v>0</v>
      </c>
      <c r="N40" s="7"/>
      <c r="O40" s="7">
        <v>44873225621</v>
      </c>
      <c r="P40" s="7"/>
      <c r="Q40" s="7">
        <v>0</v>
      </c>
      <c r="R40" s="7"/>
      <c r="S40" s="7">
        <f t="shared" si="1"/>
        <v>44873225621</v>
      </c>
      <c r="T40" s="7"/>
      <c r="U40" s="9">
        <f t="shared" si="2"/>
        <v>3.2444035861790343E-2</v>
      </c>
    </row>
    <row r="41" spans="1:21">
      <c r="A41" s="1" t="s">
        <v>44</v>
      </c>
      <c r="C41" s="7">
        <v>0</v>
      </c>
      <c r="D41" s="7"/>
      <c r="E41" s="7">
        <v>24576236110</v>
      </c>
      <c r="F41" s="7"/>
      <c r="G41" s="7">
        <v>0</v>
      </c>
      <c r="H41" s="7"/>
      <c r="I41" s="7">
        <f t="shared" si="0"/>
        <v>24576236110</v>
      </c>
      <c r="J41" s="7"/>
      <c r="K41" s="9">
        <f t="shared" si="3"/>
        <v>2.384954963420852E-2</v>
      </c>
      <c r="L41" s="7"/>
      <c r="M41" s="7">
        <v>0</v>
      </c>
      <c r="N41" s="7"/>
      <c r="O41" s="7">
        <v>30847742511</v>
      </c>
      <c r="P41" s="7"/>
      <c r="Q41" s="7">
        <v>0</v>
      </c>
      <c r="R41" s="7"/>
      <c r="S41" s="7">
        <f t="shared" si="1"/>
        <v>30847742511</v>
      </c>
      <c r="T41" s="7"/>
      <c r="U41" s="9">
        <f t="shared" si="2"/>
        <v>2.2303394739998084E-2</v>
      </c>
    </row>
    <row r="42" spans="1:21">
      <c r="A42" s="1" t="s">
        <v>49</v>
      </c>
      <c r="C42" s="7">
        <v>0</v>
      </c>
      <c r="D42" s="7"/>
      <c r="E42" s="7">
        <v>9494972865</v>
      </c>
      <c r="F42" s="7"/>
      <c r="G42" s="7">
        <v>0</v>
      </c>
      <c r="H42" s="7"/>
      <c r="I42" s="7">
        <f t="shared" si="0"/>
        <v>9494972865</v>
      </c>
      <c r="J42" s="7"/>
      <c r="K42" s="9">
        <f t="shared" si="3"/>
        <v>9.2142191996250553E-3</v>
      </c>
      <c r="L42" s="7"/>
      <c r="M42" s="7">
        <v>0</v>
      </c>
      <c r="N42" s="7"/>
      <c r="O42" s="7">
        <v>9494972865</v>
      </c>
      <c r="P42" s="7"/>
      <c r="Q42" s="7">
        <v>0</v>
      </c>
      <c r="R42" s="7"/>
      <c r="S42" s="7">
        <f t="shared" si="1"/>
        <v>9494972865</v>
      </c>
      <c r="T42" s="7"/>
      <c r="U42" s="9">
        <f t="shared" si="2"/>
        <v>6.8650121731971278E-3</v>
      </c>
    </row>
    <row r="43" spans="1:21">
      <c r="A43" s="1" t="s">
        <v>20</v>
      </c>
      <c r="C43" s="7">
        <v>0</v>
      </c>
      <c r="D43" s="7"/>
      <c r="E43" s="7">
        <v>49292212974</v>
      </c>
      <c r="F43" s="7"/>
      <c r="G43" s="7">
        <v>0</v>
      </c>
      <c r="H43" s="7"/>
      <c r="I43" s="7">
        <f t="shared" si="0"/>
        <v>49292212974</v>
      </c>
      <c r="J43" s="7"/>
      <c r="K43" s="9">
        <f t="shared" si="3"/>
        <v>4.7834708074970159E-2</v>
      </c>
      <c r="L43" s="7"/>
      <c r="M43" s="7">
        <v>0</v>
      </c>
      <c r="N43" s="7"/>
      <c r="O43" s="7">
        <v>49344661832</v>
      </c>
      <c r="P43" s="7"/>
      <c r="Q43" s="7">
        <v>0</v>
      </c>
      <c r="R43" s="7"/>
      <c r="S43" s="7">
        <f t="shared" si="1"/>
        <v>49344661832</v>
      </c>
      <c r="T43" s="7"/>
      <c r="U43" s="9">
        <f t="shared" si="2"/>
        <v>3.5676953370521895E-2</v>
      </c>
    </row>
    <row r="44" spans="1:21">
      <c r="A44" s="1" t="s">
        <v>19</v>
      </c>
      <c r="C44" s="7">
        <v>0</v>
      </c>
      <c r="D44" s="7"/>
      <c r="E44" s="7">
        <v>43156798847</v>
      </c>
      <c r="F44" s="7"/>
      <c r="G44" s="7">
        <v>0</v>
      </c>
      <c r="H44" s="7"/>
      <c r="I44" s="7">
        <f t="shared" si="0"/>
        <v>43156798847</v>
      </c>
      <c r="J44" s="7"/>
      <c r="K44" s="9">
        <f t="shared" si="3"/>
        <v>4.1880709948757061E-2</v>
      </c>
      <c r="L44" s="7"/>
      <c r="M44" s="7">
        <v>0</v>
      </c>
      <c r="N44" s="7"/>
      <c r="O44" s="7">
        <v>44042684942</v>
      </c>
      <c r="P44" s="7"/>
      <c r="Q44" s="7">
        <v>0</v>
      </c>
      <c r="R44" s="7"/>
      <c r="S44" s="7">
        <f t="shared" si="1"/>
        <v>44042684942</v>
      </c>
      <c r="T44" s="7"/>
      <c r="U44" s="9">
        <f t="shared" si="2"/>
        <v>3.1843542110756295E-2</v>
      </c>
    </row>
    <row r="45" spans="1:21">
      <c r="A45" s="1" t="s">
        <v>31</v>
      </c>
      <c r="C45" s="7">
        <v>0</v>
      </c>
      <c r="D45" s="7"/>
      <c r="E45" s="7">
        <v>9252874036</v>
      </c>
      <c r="F45" s="7"/>
      <c r="G45" s="7">
        <v>0</v>
      </c>
      <c r="H45" s="7"/>
      <c r="I45" s="7">
        <f t="shared" si="0"/>
        <v>9252874036</v>
      </c>
      <c r="J45" s="7"/>
      <c r="K45" s="9">
        <f t="shared" si="3"/>
        <v>8.9792789096320783E-3</v>
      </c>
      <c r="L45" s="7"/>
      <c r="M45" s="7">
        <v>0</v>
      </c>
      <c r="N45" s="7"/>
      <c r="O45" s="7">
        <v>13017546812</v>
      </c>
      <c r="P45" s="7"/>
      <c r="Q45" s="7">
        <v>0</v>
      </c>
      <c r="R45" s="7"/>
      <c r="S45" s="7">
        <f t="shared" si="1"/>
        <v>13017546812</v>
      </c>
      <c r="T45" s="7"/>
      <c r="U45" s="9">
        <f t="shared" si="2"/>
        <v>9.4118875956938769E-3</v>
      </c>
    </row>
    <row r="46" spans="1:21">
      <c r="A46" s="1" t="s">
        <v>24</v>
      </c>
      <c r="C46" s="7">
        <v>0</v>
      </c>
      <c r="D46" s="7"/>
      <c r="E46" s="7">
        <v>10231023285</v>
      </c>
      <c r="F46" s="7"/>
      <c r="G46" s="7">
        <v>0</v>
      </c>
      <c r="H46" s="7"/>
      <c r="I46" s="7">
        <f t="shared" si="0"/>
        <v>10231023285</v>
      </c>
      <c r="J46" s="7"/>
      <c r="K46" s="9">
        <f t="shared" si="3"/>
        <v>9.9285055918333052E-3</v>
      </c>
      <c r="L46" s="7"/>
      <c r="M46" s="7">
        <v>0</v>
      </c>
      <c r="N46" s="7"/>
      <c r="O46" s="7">
        <v>10190511446</v>
      </c>
      <c r="P46" s="7"/>
      <c r="Q46" s="7">
        <v>0</v>
      </c>
      <c r="R46" s="7"/>
      <c r="S46" s="7">
        <f t="shared" si="1"/>
        <v>10190511446</v>
      </c>
      <c r="T46" s="7"/>
      <c r="U46" s="9">
        <f t="shared" si="2"/>
        <v>7.3678973202515484E-3</v>
      </c>
    </row>
    <row r="47" spans="1:21">
      <c r="A47" s="1" t="s">
        <v>47</v>
      </c>
      <c r="C47" s="7">
        <v>0</v>
      </c>
      <c r="D47" s="7"/>
      <c r="E47" s="7">
        <v>32108410737</v>
      </c>
      <c r="F47" s="7"/>
      <c r="G47" s="7">
        <v>0</v>
      </c>
      <c r="H47" s="7"/>
      <c r="I47" s="7">
        <f t="shared" si="0"/>
        <v>32108410737</v>
      </c>
      <c r="J47" s="7"/>
      <c r="K47" s="9">
        <f t="shared" si="3"/>
        <v>3.1159007918061348E-2</v>
      </c>
      <c r="L47" s="7"/>
      <c r="M47" s="7">
        <v>0</v>
      </c>
      <c r="N47" s="7"/>
      <c r="O47" s="7">
        <v>35982679603</v>
      </c>
      <c r="P47" s="7"/>
      <c r="Q47" s="7">
        <v>0</v>
      </c>
      <c r="R47" s="7"/>
      <c r="S47" s="7">
        <f t="shared" si="1"/>
        <v>35982679603</v>
      </c>
      <c r="T47" s="7"/>
      <c r="U47" s="9">
        <f t="shared" si="2"/>
        <v>2.6016033643382824E-2</v>
      </c>
    </row>
    <row r="48" spans="1:21">
      <c r="A48" s="1" t="s">
        <v>28</v>
      </c>
      <c r="C48" s="7">
        <v>0</v>
      </c>
      <c r="D48" s="7"/>
      <c r="E48" s="7">
        <v>39145046961</v>
      </c>
      <c r="F48" s="7"/>
      <c r="G48" s="7">
        <v>0</v>
      </c>
      <c r="H48" s="7"/>
      <c r="I48" s="7">
        <f t="shared" si="0"/>
        <v>39145046961</v>
      </c>
      <c r="J48" s="7"/>
      <c r="K48" s="9">
        <f t="shared" si="3"/>
        <v>3.7987580207610269E-2</v>
      </c>
      <c r="L48" s="7"/>
      <c r="M48" s="7">
        <v>0</v>
      </c>
      <c r="N48" s="7"/>
      <c r="O48" s="7">
        <v>50423604597</v>
      </c>
      <c r="P48" s="7"/>
      <c r="Q48" s="7">
        <v>0</v>
      </c>
      <c r="R48" s="7"/>
      <c r="S48" s="7">
        <f t="shared" si="1"/>
        <v>50423604597</v>
      </c>
      <c r="T48" s="7"/>
      <c r="U48" s="9">
        <f t="shared" si="2"/>
        <v>3.6457045670017681E-2</v>
      </c>
    </row>
    <row r="49" spans="1:21">
      <c r="A49" s="1" t="s">
        <v>50</v>
      </c>
      <c r="C49" s="7">
        <v>0</v>
      </c>
      <c r="D49" s="7"/>
      <c r="E49" s="7">
        <v>10651937429</v>
      </c>
      <c r="F49" s="7"/>
      <c r="G49" s="7">
        <v>0</v>
      </c>
      <c r="H49" s="7"/>
      <c r="I49" s="7">
        <f t="shared" si="0"/>
        <v>10651937429</v>
      </c>
      <c r="J49" s="7"/>
      <c r="K49" s="9">
        <f t="shared" si="3"/>
        <v>1.0336973866801729E-2</v>
      </c>
      <c r="L49" s="7"/>
      <c r="M49" s="7">
        <v>0</v>
      </c>
      <c r="N49" s="7"/>
      <c r="O49" s="7">
        <v>10651937429</v>
      </c>
      <c r="P49" s="7"/>
      <c r="Q49" s="7">
        <v>0</v>
      </c>
      <c r="R49" s="7"/>
      <c r="S49" s="7">
        <f t="shared" si="1"/>
        <v>10651937429</v>
      </c>
      <c r="T49" s="7"/>
      <c r="U49" s="9">
        <f t="shared" si="2"/>
        <v>7.7015154395829984E-3</v>
      </c>
    </row>
    <row r="50" spans="1:21">
      <c r="A50" s="1" t="s">
        <v>59</v>
      </c>
      <c r="C50" s="7">
        <v>0</v>
      </c>
      <c r="D50" s="7"/>
      <c r="E50" s="7">
        <v>11055824519</v>
      </c>
      <c r="F50" s="7"/>
      <c r="G50" s="7">
        <v>0</v>
      </c>
      <c r="H50" s="7"/>
      <c r="I50" s="7">
        <f t="shared" si="0"/>
        <v>11055824519</v>
      </c>
      <c r="J50" s="7"/>
      <c r="K50" s="9">
        <f t="shared" si="3"/>
        <v>1.0728918555014242E-2</v>
      </c>
      <c r="L50" s="7"/>
      <c r="M50" s="7">
        <v>0</v>
      </c>
      <c r="N50" s="7"/>
      <c r="O50" s="7">
        <v>11055824519</v>
      </c>
      <c r="P50" s="7"/>
      <c r="Q50" s="7">
        <v>0</v>
      </c>
      <c r="R50" s="7"/>
      <c r="S50" s="7">
        <f t="shared" si="1"/>
        <v>11055824519</v>
      </c>
      <c r="T50" s="7"/>
      <c r="U50" s="9">
        <f t="shared" si="2"/>
        <v>7.9935320497270604E-3</v>
      </c>
    </row>
    <row r="51" spans="1:21">
      <c r="A51" s="1" t="s">
        <v>29</v>
      </c>
      <c r="C51" s="7">
        <v>0</v>
      </c>
      <c r="D51" s="7"/>
      <c r="E51" s="7">
        <v>32259638785</v>
      </c>
      <c r="F51" s="7"/>
      <c r="G51" s="7">
        <v>0</v>
      </c>
      <c r="H51" s="7"/>
      <c r="I51" s="7">
        <f t="shared" si="0"/>
        <v>32259638785</v>
      </c>
      <c r="J51" s="7"/>
      <c r="K51" s="9">
        <f t="shared" si="3"/>
        <v>3.1305764354674234E-2</v>
      </c>
      <c r="L51" s="7"/>
      <c r="M51" s="7">
        <v>0</v>
      </c>
      <c r="N51" s="7"/>
      <c r="O51" s="7">
        <v>35977202404</v>
      </c>
      <c r="P51" s="7"/>
      <c r="Q51" s="7">
        <v>0</v>
      </c>
      <c r="R51" s="7"/>
      <c r="S51" s="7">
        <f t="shared" si="1"/>
        <v>35977202404</v>
      </c>
      <c r="T51" s="7"/>
      <c r="U51" s="9">
        <f t="shared" si="2"/>
        <v>2.60120735438286E-2</v>
      </c>
    </row>
    <row r="52" spans="1:21">
      <c r="A52" s="1" t="s">
        <v>60</v>
      </c>
      <c r="C52" s="7">
        <v>0</v>
      </c>
      <c r="D52" s="7"/>
      <c r="E52" s="7">
        <v>2322790752</v>
      </c>
      <c r="F52" s="7"/>
      <c r="G52" s="7">
        <v>0</v>
      </c>
      <c r="H52" s="7"/>
      <c r="I52" s="7">
        <f t="shared" si="0"/>
        <v>2322790752</v>
      </c>
      <c r="J52" s="7"/>
      <c r="K52" s="9">
        <f t="shared" si="3"/>
        <v>2.2541089319679606E-3</v>
      </c>
      <c r="L52" s="7"/>
      <c r="M52" s="7">
        <v>0</v>
      </c>
      <c r="N52" s="7"/>
      <c r="O52" s="7">
        <v>2322790756</v>
      </c>
      <c r="P52" s="7"/>
      <c r="Q52" s="7">
        <v>0</v>
      </c>
      <c r="R52" s="7"/>
      <c r="S52" s="7">
        <f t="shared" si="1"/>
        <v>2322790756</v>
      </c>
      <c r="T52" s="7"/>
      <c r="U52" s="9">
        <f t="shared" si="2"/>
        <v>1.6794136268160635E-3</v>
      </c>
    </row>
    <row r="53" spans="1:21">
      <c r="A53" s="1" t="s">
        <v>48</v>
      </c>
      <c r="C53" s="7">
        <v>0</v>
      </c>
      <c r="D53" s="7"/>
      <c r="E53" s="7">
        <v>12761749088</v>
      </c>
      <c r="F53" s="7"/>
      <c r="G53" s="7">
        <v>0</v>
      </c>
      <c r="H53" s="7"/>
      <c r="I53" s="7">
        <f t="shared" si="0"/>
        <v>12761749088</v>
      </c>
      <c r="J53" s="7"/>
      <c r="K53" s="9">
        <f t="shared" si="3"/>
        <v>1.2384401213077835E-2</v>
      </c>
      <c r="L53" s="7"/>
      <c r="M53" s="7">
        <v>0</v>
      </c>
      <c r="N53" s="7"/>
      <c r="O53" s="7">
        <v>12761749088</v>
      </c>
      <c r="P53" s="7"/>
      <c r="Q53" s="7">
        <v>0</v>
      </c>
      <c r="R53" s="7"/>
      <c r="S53" s="7">
        <f t="shared" si="1"/>
        <v>12761749088</v>
      </c>
      <c r="T53" s="7"/>
      <c r="U53" s="9">
        <f t="shared" si="2"/>
        <v>9.2269418866219519E-3</v>
      </c>
    </row>
    <row r="54" spans="1:21">
      <c r="A54" s="1" t="s">
        <v>26</v>
      </c>
      <c r="C54" s="7">
        <v>0</v>
      </c>
      <c r="D54" s="7"/>
      <c r="E54" s="7">
        <v>9628420849</v>
      </c>
      <c r="F54" s="7"/>
      <c r="G54" s="7">
        <v>0</v>
      </c>
      <c r="H54" s="7"/>
      <c r="I54" s="7">
        <f t="shared" si="0"/>
        <v>9628420849</v>
      </c>
      <c r="J54" s="7"/>
      <c r="K54" s="9">
        <f t="shared" si="3"/>
        <v>9.343721304981947E-3</v>
      </c>
      <c r="L54" s="7"/>
      <c r="M54" s="7">
        <v>0</v>
      </c>
      <c r="N54" s="7"/>
      <c r="O54" s="7">
        <v>16894020974</v>
      </c>
      <c r="P54" s="7"/>
      <c r="Q54" s="7">
        <v>0</v>
      </c>
      <c r="R54" s="7"/>
      <c r="S54" s="7">
        <f t="shared" si="1"/>
        <v>16894020974</v>
      </c>
      <c r="T54" s="7"/>
      <c r="U54" s="9">
        <f t="shared" si="2"/>
        <v>1.2214638344915122E-2</v>
      </c>
    </row>
    <row r="55" spans="1:21">
      <c r="A55" s="1" t="s">
        <v>43</v>
      </c>
      <c r="C55" s="7">
        <v>0</v>
      </c>
      <c r="D55" s="7"/>
      <c r="E55" s="7">
        <v>39933354637</v>
      </c>
      <c r="F55" s="7"/>
      <c r="G55" s="7">
        <v>0</v>
      </c>
      <c r="H55" s="7"/>
      <c r="I55" s="7">
        <f t="shared" si="0"/>
        <v>39933354637</v>
      </c>
      <c r="J55" s="7"/>
      <c r="K55" s="9">
        <f t="shared" si="3"/>
        <v>3.875257867855756E-2</v>
      </c>
      <c r="L55" s="7"/>
      <c r="M55" s="7">
        <v>0</v>
      </c>
      <c r="N55" s="7"/>
      <c r="O55" s="7">
        <v>61019399771</v>
      </c>
      <c r="P55" s="7"/>
      <c r="Q55" s="7">
        <v>0</v>
      </c>
      <c r="R55" s="7"/>
      <c r="S55" s="7">
        <f t="shared" si="1"/>
        <v>61019399771</v>
      </c>
      <c r="T55" s="7"/>
      <c r="U55" s="9">
        <f t="shared" si="2"/>
        <v>4.4117969391279245E-2</v>
      </c>
    </row>
    <row r="56" spans="1:21">
      <c r="A56" s="1" t="s">
        <v>22</v>
      </c>
      <c r="C56" s="7">
        <v>0</v>
      </c>
      <c r="D56" s="7"/>
      <c r="E56" s="7">
        <v>52725303527</v>
      </c>
      <c r="F56" s="7"/>
      <c r="G56" s="7">
        <v>0</v>
      </c>
      <c r="H56" s="7"/>
      <c r="I56" s="7">
        <f>C56+E56+G56</f>
        <v>52725303527</v>
      </c>
      <c r="J56" s="7"/>
      <c r="K56" s="9">
        <f t="shared" si="3"/>
        <v>5.1166286725827521E-2</v>
      </c>
      <c r="L56" s="7"/>
      <c r="M56" s="7">
        <v>0</v>
      </c>
      <c r="N56" s="7"/>
      <c r="O56" s="7">
        <v>56902754710</v>
      </c>
      <c r="P56" s="7"/>
      <c r="Q56" s="7">
        <v>0</v>
      </c>
      <c r="R56" s="7"/>
      <c r="S56" s="7">
        <f t="shared" si="1"/>
        <v>56902754710</v>
      </c>
      <c r="T56" s="7"/>
      <c r="U56" s="9">
        <f t="shared" si="2"/>
        <v>4.1141571369051007E-2</v>
      </c>
    </row>
    <row r="57" spans="1:21" ht="24.75" thickBot="1">
      <c r="C57" s="8">
        <f>SUM(C8:C56)</f>
        <v>94597854820</v>
      </c>
      <c r="D57" s="7"/>
      <c r="E57" s="8">
        <f>SUM(E8:E56)</f>
        <v>935871755170</v>
      </c>
      <c r="F57" s="7"/>
      <c r="G57" s="8">
        <f>SUM(G8:G56)</f>
        <v>0</v>
      </c>
      <c r="H57" s="7"/>
      <c r="I57" s="8">
        <f>SUM(I8:I56)</f>
        <v>1030469609990</v>
      </c>
      <c r="J57" s="7"/>
      <c r="K57" s="10">
        <f>SUM(K8:K56)</f>
        <v>1</v>
      </c>
      <c r="L57" s="7"/>
      <c r="M57" s="8">
        <f>SUM(M8:M56)</f>
        <v>94597854820</v>
      </c>
      <c r="N57" s="7"/>
      <c r="O57" s="8">
        <f>SUM(O8:O56)</f>
        <v>1288532137506</v>
      </c>
      <c r="P57" s="7"/>
      <c r="Q57" s="8">
        <f>SUM(Q8:Q56)</f>
        <v>-33702698</v>
      </c>
      <c r="R57" s="7"/>
      <c r="S57" s="8">
        <f>SUM(S8:S56)</f>
        <v>1383096289628</v>
      </c>
      <c r="T57" s="7"/>
      <c r="U57" s="16">
        <f>SUM(U8:U56)</f>
        <v>1.0000000000000002</v>
      </c>
    </row>
    <row r="58" spans="1:21" ht="24.75" thickTop="1">
      <c r="C58" s="14"/>
      <c r="E58" s="14"/>
      <c r="G58" s="14"/>
      <c r="O58" s="14"/>
      <c r="Q58" s="1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3"/>
  <sheetViews>
    <sheetView rightToLeft="1" workbookViewId="0">
      <selection activeCell="M19" sqref="M19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75">
      <c r="A3" s="12" t="s">
        <v>101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4.7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4.75">
      <c r="A6" s="15" t="s">
        <v>105</v>
      </c>
      <c r="C6" s="13" t="s">
        <v>103</v>
      </c>
      <c r="D6" s="13" t="s">
        <v>103</v>
      </c>
      <c r="E6" s="13" t="s">
        <v>103</v>
      </c>
      <c r="F6" s="13" t="s">
        <v>103</v>
      </c>
      <c r="G6" s="13" t="s">
        <v>103</v>
      </c>
      <c r="H6" s="13" t="s">
        <v>103</v>
      </c>
      <c r="I6" s="13" t="s">
        <v>103</v>
      </c>
      <c r="K6" s="13" t="s">
        <v>104</v>
      </c>
      <c r="L6" s="13" t="s">
        <v>104</v>
      </c>
      <c r="M6" s="13" t="s">
        <v>104</v>
      </c>
      <c r="N6" s="13" t="s">
        <v>104</v>
      </c>
      <c r="O6" s="13" t="s">
        <v>104</v>
      </c>
      <c r="P6" s="13" t="s">
        <v>104</v>
      </c>
      <c r="Q6" s="13" t="s">
        <v>104</v>
      </c>
    </row>
    <row r="7" spans="1:17" ht="24.75">
      <c r="A7" s="13" t="s">
        <v>105</v>
      </c>
      <c r="C7" s="13" t="s">
        <v>127</v>
      </c>
      <c r="E7" s="13" t="s">
        <v>124</v>
      </c>
      <c r="G7" s="13" t="s">
        <v>125</v>
      </c>
      <c r="I7" s="13" t="s">
        <v>128</v>
      </c>
      <c r="K7" s="13" t="s">
        <v>127</v>
      </c>
      <c r="M7" s="13" t="s">
        <v>124</v>
      </c>
      <c r="O7" s="13" t="s">
        <v>125</v>
      </c>
      <c r="Q7" s="13" t="s">
        <v>128</v>
      </c>
    </row>
    <row r="8" spans="1:17">
      <c r="A8" s="1" t="s">
        <v>72</v>
      </c>
      <c r="C8" s="7">
        <v>0</v>
      </c>
      <c r="D8" s="7"/>
      <c r="E8" s="7">
        <v>-840145044</v>
      </c>
      <c r="F8" s="7"/>
      <c r="G8" s="7">
        <v>1822957089</v>
      </c>
      <c r="H8" s="7"/>
      <c r="I8" s="7">
        <f>C8+E8+G8</f>
        <v>982812045</v>
      </c>
      <c r="J8" s="7"/>
      <c r="K8" s="7">
        <v>0</v>
      </c>
      <c r="L8" s="7"/>
      <c r="M8" s="7">
        <v>1339738</v>
      </c>
      <c r="N8" s="7"/>
      <c r="O8" s="7">
        <v>1822957089</v>
      </c>
      <c r="P8" s="7"/>
      <c r="Q8" s="7">
        <f>K8+M8+O8</f>
        <v>1824296827</v>
      </c>
    </row>
    <row r="9" spans="1:17">
      <c r="A9" s="1" t="s">
        <v>79</v>
      </c>
      <c r="C9" s="7">
        <v>1524538996</v>
      </c>
      <c r="D9" s="7"/>
      <c r="E9" s="7">
        <v>-947005932</v>
      </c>
      <c r="F9" s="7"/>
      <c r="G9" s="7">
        <v>954820951</v>
      </c>
      <c r="H9" s="7"/>
      <c r="I9" s="7">
        <f t="shared" ref="I9:I11" si="0">C9+E9+G9</f>
        <v>1532354015</v>
      </c>
      <c r="J9" s="7"/>
      <c r="K9" s="7">
        <v>17999512170</v>
      </c>
      <c r="L9" s="7"/>
      <c r="M9" s="7">
        <v>16921155</v>
      </c>
      <c r="N9" s="7"/>
      <c r="O9" s="7">
        <v>3625809716</v>
      </c>
      <c r="P9" s="7"/>
      <c r="Q9" s="7">
        <f t="shared" ref="Q9:Q11" si="1">K9+M9+O9</f>
        <v>21642243041</v>
      </c>
    </row>
    <row r="10" spans="1:17">
      <c r="A10" s="1" t="s">
        <v>76</v>
      </c>
      <c r="C10" s="7">
        <v>0</v>
      </c>
      <c r="D10" s="7"/>
      <c r="E10" s="7">
        <v>-641899339</v>
      </c>
      <c r="F10" s="7"/>
      <c r="G10" s="7">
        <v>6401014496</v>
      </c>
      <c r="H10" s="7"/>
      <c r="I10" s="7">
        <f t="shared" si="0"/>
        <v>5759115157</v>
      </c>
      <c r="J10" s="7"/>
      <c r="K10" s="7">
        <v>0</v>
      </c>
      <c r="L10" s="7"/>
      <c r="M10" s="7">
        <v>8227991451</v>
      </c>
      <c r="N10" s="7"/>
      <c r="O10" s="7">
        <v>6401014496</v>
      </c>
      <c r="P10" s="7"/>
      <c r="Q10" s="7">
        <f t="shared" si="1"/>
        <v>14629005947</v>
      </c>
    </row>
    <row r="11" spans="1:17">
      <c r="A11" s="1" t="s">
        <v>82</v>
      </c>
      <c r="C11" s="7">
        <v>1810935425</v>
      </c>
      <c r="D11" s="7"/>
      <c r="E11" s="7">
        <v>269951062</v>
      </c>
      <c r="F11" s="7"/>
      <c r="G11" s="7">
        <v>0</v>
      </c>
      <c r="H11" s="7"/>
      <c r="I11" s="7">
        <f t="shared" si="0"/>
        <v>2080886487</v>
      </c>
      <c r="J11" s="7"/>
      <c r="K11" s="7">
        <v>3319235170</v>
      </c>
      <c r="L11" s="7"/>
      <c r="M11" s="7">
        <v>526469338</v>
      </c>
      <c r="N11" s="7"/>
      <c r="O11" s="7">
        <v>0</v>
      </c>
      <c r="P11" s="7"/>
      <c r="Q11" s="7">
        <f t="shared" si="1"/>
        <v>3845704508</v>
      </c>
    </row>
    <row r="12" spans="1:17" ht="24.75" thickBot="1">
      <c r="C12" s="8">
        <f>SUM(C8:C11)</f>
        <v>3335474421</v>
      </c>
      <c r="D12" s="7"/>
      <c r="E12" s="8">
        <f>SUM(E8:E11)</f>
        <v>-2159099253</v>
      </c>
      <c r="F12" s="7"/>
      <c r="G12" s="8">
        <f>SUM(G8:G11)</f>
        <v>9178792536</v>
      </c>
      <c r="H12" s="7"/>
      <c r="I12" s="8">
        <f>SUM(I8:I11)</f>
        <v>10355167704</v>
      </c>
      <c r="J12" s="7"/>
      <c r="K12" s="8">
        <f>SUM(K8:K11)</f>
        <v>21318747340</v>
      </c>
      <c r="L12" s="7"/>
      <c r="M12" s="8">
        <f>SUM(M8:M11)</f>
        <v>8772721682</v>
      </c>
      <c r="N12" s="7"/>
      <c r="O12" s="8">
        <f>SUM(SUM(O8:O11))</f>
        <v>11849781301</v>
      </c>
      <c r="P12" s="7"/>
      <c r="Q12" s="8">
        <f>SUM(Q8:Q11)</f>
        <v>41941250323</v>
      </c>
    </row>
    <row r="13" spans="1:17" ht="24.75" thickTop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</sheetData>
  <mergeCells count="14"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  <mergeCell ref="A4:Q4"/>
    <mergeCell ref="A3:Q3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2023-01-28T09:23:50Z</dcterms:created>
  <dcterms:modified xsi:type="dcterms:W3CDTF">2023-01-30T06:56:19Z</dcterms:modified>
</cp:coreProperties>
</file>